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<sst xmlns="http://schemas.openxmlformats.org/spreadsheetml/2006/main" count="431" uniqueCount="133">
  <si>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</si>
  <si>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</si>
  <si>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</si>
  <si>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</si>
  <si>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</si>
  <si>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</si>
  <si>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</si>
  <si>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</si>
  <si>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</si>
  <si>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</si>
  <si>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</si>
  <si>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</si>
  <si>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</si>
  <si>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</si>
  <si>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Ломакина </t>
  </si>
  <si>
    <t>01.01.2013 г.</t>
  </si>
  <si>
    <t xml:space="preserve">Ремонт жилья </t>
  </si>
  <si>
    <t>ОБЖ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</si>
  <si>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</si>
  <si>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</si>
  <si>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</si>
  <si>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</si>
  <si>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</si>
  <si>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</si>
  <si>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</si>
  <si>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</si>
  <si>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</si>
  <si>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</si>
  <si>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</si>
  <si>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</si>
  <si>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</si>
  <si>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</si>
  <si>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</si>
  <si>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</si>
  <si>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</si>
  <si>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</si>
  <si>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</si>
  <si>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</si>
  <si>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</si>
  <si>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</si>
  <si>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Лифт</t>
  </si>
  <si>
    <t>ХВ снабжение (СОИД)</t>
  </si>
  <si>
    <t>Эл.снабжение (СОИД)</t>
  </si>
  <si>
    <t>Тепловая энергия  ГВС (СОИД)</t>
  </si>
  <si>
    <t>Теплоноситель ( СОИД)</t>
  </si>
  <si>
    <t>Установка УУТЭ</t>
  </si>
  <si>
    <t>Январь 2017 г</t>
  </si>
  <si>
    <t>Вид работ</t>
  </si>
  <si>
    <t>Место проведения работ</t>
  </si>
  <si>
    <t>Сумма</t>
  </si>
  <si>
    <t>замена окон в подъезде</t>
  </si>
  <si>
    <t xml:space="preserve">Ломакина  106 </t>
  </si>
  <si>
    <t>Под.2,3</t>
  </si>
  <si>
    <t>ИТОГО</t>
  </si>
  <si>
    <t>Февраль 2017 г</t>
  </si>
  <si>
    <t>смена трубопровода и окраска</t>
  </si>
  <si>
    <t>УУТЭ</t>
  </si>
  <si>
    <t>Под 1,2</t>
  </si>
  <si>
    <t>Март 2017 г</t>
  </si>
  <si>
    <t>ремонт подъезда 9-ти этажного</t>
  </si>
  <si>
    <t>1-й подъезд</t>
  </si>
  <si>
    <t>смена почтовых ящиков</t>
  </si>
  <si>
    <t>Ноябрь 2017 г</t>
  </si>
  <si>
    <t>2-й подъезд</t>
  </si>
  <si>
    <t>ремонт электроосвещения (установка светильника, датчика движения</t>
  </si>
  <si>
    <t>2-й подъезд, 7- й этаж</t>
  </si>
  <si>
    <t>ВСЕГО</t>
  </si>
  <si>
    <t>ревизия индивидуальных электросчетчиков</t>
  </si>
  <si>
    <t>ремонт подъездного освещения</t>
  </si>
  <si>
    <t>Под.1,2</t>
  </si>
  <si>
    <t>обход и осмотр подвал и инженерных коммуникаций</t>
  </si>
  <si>
    <t xml:space="preserve">установка навесного замка </t>
  </si>
  <si>
    <t>техэтаж</t>
  </si>
  <si>
    <t>т/о общедомового узла учета электроэнергии</t>
  </si>
  <si>
    <t>т/о УУТЭ ЦО И ГВС</t>
  </si>
  <si>
    <t xml:space="preserve">периодический осмотр вентканалов </t>
  </si>
  <si>
    <t>кв.12,20,24</t>
  </si>
  <si>
    <t>кв.1,2,3,8,11,12,13-19,21,23,24,27-35,37-39,41-43,46,48,-52,54-56,58-62,66,68-72</t>
  </si>
  <si>
    <t>ремонт освещения над подъездом</t>
  </si>
  <si>
    <t>Март 2017</t>
  </si>
  <si>
    <t>осмотр вентиляционных каналов видеоаппаратурой и устранение завалов</t>
  </si>
  <si>
    <t>Ломакина, 106</t>
  </si>
  <si>
    <t>кв. 41</t>
  </si>
  <si>
    <t xml:space="preserve">ломакина  106 </t>
  </si>
  <si>
    <t>кв. 58</t>
  </si>
  <si>
    <t>Апрель 2017</t>
  </si>
  <si>
    <t>ремонт электроосвещения в подъезде (установка светильников)</t>
  </si>
  <si>
    <t>5,6,8,9-й этаж</t>
  </si>
  <si>
    <t>слив воды из системы</t>
  </si>
  <si>
    <t>закрытие отопительного периода</t>
  </si>
  <si>
    <t>Май 2017</t>
  </si>
  <si>
    <t>благоустройство придомовой территории (окраска деревьев и бордюров)</t>
  </si>
  <si>
    <t>Июнь 2017 г</t>
  </si>
  <si>
    <t>ППР ВРУ</t>
  </si>
  <si>
    <t>Ломакина 106</t>
  </si>
  <si>
    <t>гидравлические испытания внутридомовой системы ЦО</t>
  </si>
  <si>
    <t>Июль 2017 г</t>
  </si>
  <si>
    <t>Август 2017 г</t>
  </si>
  <si>
    <t>Сентябрь 2017 г</t>
  </si>
  <si>
    <t>Планово-предупредительный ремонт ЩЭ и ВРУ</t>
  </si>
  <si>
    <t>смена светильника на светодиодный в подъезде</t>
  </si>
  <si>
    <t>2-й подъезд, 5-й этаж</t>
  </si>
  <si>
    <t>установка электросчетчика</t>
  </si>
  <si>
    <t>кв. 6</t>
  </si>
  <si>
    <t>Октябрь 2017 г</t>
  </si>
  <si>
    <t>ликвидация воздушных пробок в стояках</t>
  </si>
  <si>
    <t>кв.2,6,10,14,18,22,26,30,34,1,5,9,13,17,21,25,29,33,37,11,15,19,23,27,31</t>
  </si>
  <si>
    <t xml:space="preserve">осмотр вентиляционных каналов </t>
  </si>
  <si>
    <t>кв. 2,5,7,9,14,15,22,23,26,28,29,30,34,35,41,43,50,61,62</t>
  </si>
  <si>
    <t>очистка ливневок от мусора</t>
  </si>
  <si>
    <t>кв. 3,8,11,16,44,70</t>
  </si>
  <si>
    <t>кв. 54</t>
  </si>
  <si>
    <t xml:space="preserve">закрепление электропроводов в жилом доме </t>
  </si>
  <si>
    <t>Декабрь 2017 г</t>
  </si>
  <si>
    <t>ремонт и поверка оборудования (ПРЭМ, ВКТ-7, КТСП — термопреобразователя)</t>
  </si>
  <si>
    <t>подвал</t>
  </si>
  <si>
    <t>пусконаладочные раюоты УУТЭ</t>
  </si>
  <si>
    <t>установка датчика движения в подъезде</t>
  </si>
  <si>
    <t>2-й подъезд, 8-й этаж</t>
  </si>
  <si>
    <t>2014 г</t>
  </si>
  <si>
    <t xml:space="preserve">монтаж наружных светильников </t>
  </si>
  <si>
    <t>первичное обследование вентканалов</t>
  </si>
  <si>
    <t>кв.30,31,33,32,25,26,23,13,14,12,5,6,4,1,29,28,27,21,22,24,17,18,19,2,43,38,55,48,41,37,56,50,55,60,68,63,62,72</t>
  </si>
  <si>
    <t>прочистка вентканалов, проверка видеокамерой</t>
  </si>
  <si>
    <t>кв.61</t>
  </si>
  <si>
    <t>прочистка канала и устранение завала</t>
  </si>
  <si>
    <t>кв. 17</t>
  </si>
  <si>
    <t>установка воздушного клапана</t>
  </si>
  <si>
    <t>кв. 17 (кухня, туалет)</t>
  </si>
  <si>
    <t>кв. 8</t>
  </si>
  <si>
    <t>Март 2015 г.</t>
  </si>
  <si>
    <t>Ремонт освещения подъездов с установкой датчиков движения, светильников, светодиодных ламп</t>
  </si>
  <si>
    <t>Подъезд №1, №2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</si>
</sst>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justify" wrapText="1"/>
    </xf>
    <xf numFmtId="164" fontId="2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7" fillId="5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1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justify"/>
    </xf>
    <xf numFmtId="164" fontId="5" fillId="0" borderId="1" xfId="0" applyFont="1" applyBorder="1" applyAlignment="1">
      <alignment horizontal="center" wrapText="1"/>
    </xf>
    <xf numFmtId="164" fontId="7" fillId="0" borderId="0" xfId="0" applyFont="1" applyFill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164" fontId="7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435">
          <cell r="E1435">
            <v>18308.51</v>
          </cell>
          <cell r="F1435">
            <v>144740.3</v>
          </cell>
          <cell r="G1435">
            <v>210812.51999999993</v>
          </cell>
          <cell r="H1435">
            <v>213406.99</v>
          </cell>
          <cell r="I1435">
            <v>386298.89</v>
          </cell>
          <cell r="J1435">
            <v>-28151.600000000035</v>
          </cell>
          <cell r="K1435">
            <v>15714.03999999995</v>
          </cell>
        </row>
        <row r="1436">
          <cell r="E1436">
            <v>-58.25</v>
          </cell>
          <cell r="F1436">
            <v>-11626.43</v>
          </cell>
          <cell r="G1436">
            <v>0</v>
          </cell>
          <cell r="H1436">
            <v>0</v>
          </cell>
          <cell r="I1436">
            <v>0</v>
          </cell>
          <cell r="J1436">
            <v>-11626.43</v>
          </cell>
          <cell r="K1436">
            <v>-58.25</v>
          </cell>
        </row>
        <row r="1437">
          <cell r="E1437">
            <v>0</v>
          </cell>
          <cell r="F1437">
            <v>2920</v>
          </cell>
          <cell r="G1437">
            <v>0</v>
          </cell>
          <cell r="H1437">
            <v>0</v>
          </cell>
          <cell r="I1437">
            <v>0</v>
          </cell>
          <cell r="J1437">
            <v>2920</v>
          </cell>
          <cell r="K1437">
            <v>0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2">
          <cell r="E1442">
            <v>9380.11</v>
          </cell>
          <cell r="F1442">
            <v>12509.12</v>
          </cell>
          <cell r="G1442">
            <v>82592.04</v>
          </cell>
          <cell r="H1442">
            <v>83626.33</v>
          </cell>
          <cell r="I1442">
            <v>152808.02000000005</v>
          </cell>
          <cell r="J1442">
            <v>-56672.57000000005</v>
          </cell>
          <cell r="K1442">
            <v>8345.819999999992</v>
          </cell>
        </row>
        <row r="1443">
          <cell r="E1443">
            <v>7307.5</v>
          </cell>
          <cell r="F1443">
            <v>-7307.5</v>
          </cell>
          <cell r="G1443">
            <v>86635.07999999997</v>
          </cell>
          <cell r="H1443">
            <v>87720.21</v>
          </cell>
          <cell r="I1443">
            <v>86635.07999999997</v>
          </cell>
          <cell r="J1443">
            <v>-6222.369999999966</v>
          </cell>
          <cell r="K1443">
            <v>6222.369999999966</v>
          </cell>
        </row>
        <row r="1444">
          <cell r="E1444">
            <v>1371.39</v>
          </cell>
          <cell r="F1444">
            <v>49063.35</v>
          </cell>
          <cell r="G1444">
            <v>28878.359999999997</v>
          </cell>
          <cell r="H1444">
            <v>29239.99</v>
          </cell>
          <cell r="I1444">
            <v>16540</v>
          </cell>
          <cell r="J1444">
            <v>61763.34</v>
          </cell>
          <cell r="K1444">
            <v>1009.7599999999948</v>
          </cell>
        </row>
        <row r="1445">
          <cell r="E1445">
            <v>1265.07</v>
          </cell>
          <cell r="F1445">
            <v>7968.954</v>
          </cell>
          <cell r="G1445">
            <v>25509.24</v>
          </cell>
          <cell r="H1445">
            <v>25828.659999999996</v>
          </cell>
          <cell r="I1445">
            <v>21488.520000000004</v>
          </cell>
          <cell r="J1445">
            <v>12309.09399999999</v>
          </cell>
          <cell r="K1445">
            <v>945.6500000000051</v>
          </cell>
        </row>
        <row r="1446">
          <cell r="E1446">
            <v>513.61</v>
          </cell>
          <cell r="F1446">
            <v>12344.97</v>
          </cell>
          <cell r="G1446">
            <v>5101.8099999999995</v>
          </cell>
          <cell r="H1446">
            <v>5165.75</v>
          </cell>
          <cell r="I1446">
            <v>0</v>
          </cell>
          <cell r="J1446">
            <v>17510.72</v>
          </cell>
          <cell r="K1446">
            <v>449.66999999999916</v>
          </cell>
        </row>
        <row r="1447">
          <cell r="E1447">
            <v>14.42</v>
          </cell>
          <cell r="F1447">
            <v>561.87</v>
          </cell>
          <cell r="G1447">
            <v>144.35999999999999</v>
          </cell>
          <cell r="H1447">
            <v>146.19000000000003</v>
          </cell>
          <cell r="I1447">
            <v>0</v>
          </cell>
          <cell r="J1447">
            <v>708.0600000000001</v>
          </cell>
          <cell r="K1447">
            <v>12.589999999999947</v>
          </cell>
        </row>
        <row r="1448">
          <cell r="E1448">
            <v>3703.4</v>
          </cell>
          <cell r="F1448">
            <v>-3703.4</v>
          </cell>
          <cell r="G1448">
            <v>45724.07999999999</v>
          </cell>
          <cell r="H1448">
            <v>46296.63999999999</v>
          </cell>
          <cell r="I1448">
            <v>45724.07999999999</v>
          </cell>
          <cell r="J1448">
            <v>-3130.8399999999965</v>
          </cell>
          <cell r="K1448">
            <v>3130.8399999999965</v>
          </cell>
        </row>
        <row r="1449">
          <cell r="E1449">
            <v>1791.03</v>
          </cell>
          <cell r="F1449">
            <v>-266051.13</v>
          </cell>
          <cell r="G1449">
            <v>17808.350000000002</v>
          </cell>
          <cell r="H1449">
            <v>18031.300000000003</v>
          </cell>
          <cell r="I1449">
            <v>97869.00408000001</v>
          </cell>
          <cell r="J1449">
            <v>-345888.83408000006</v>
          </cell>
          <cell r="K1449">
            <v>1568.079999999998</v>
          </cell>
        </row>
        <row r="1450">
          <cell r="E1450">
            <v>459.68</v>
          </cell>
          <cell r="F1450">
            <v>14479.78</v>
          </cell>
          <cell r="G1450">
            <v>4572.359999999999</v>
          </cell>
          <cell r="H1450">
            <v>4629.39</v>
          </cell>
          <cell r="I1450">
            <v>0</v>
          </cell>
          <cell r="J1450">
            <v>19109.170000000002</v>
          </cell>
          <cell r="K1450">
            <v>402.6499999999987</v>
          </cell>
        </row>
        <row r="1452">
          <cell r="E1452">
            <v>9132.79</v>
          </cell>
          <cell r="F1452">
            <v>-9004.84</v>
          </cell>
          <cell r="G1452">
            <v>105887.28000000001</v>
          </cell>
          <cell r="H1452">
            <v>107127.19</v>
          </cell>
          <cell r="I1452">
            <v>105887.28000000001</v>
          </cell>
          <cell r="J1452">
            <v>-7764.930000000008</v>
          </cell>
          <cell r="K1452">
            <v>7892.880000000005</v>
          </cell>
        </row>
        <row r="1453">
          <cell r="E1453">
            <v>41167.54</v>
          </cell>
          <cell r="F1453">
            <v>-41167.54</v>
          </cell>
          <cell r="G1453">
            <v>582413.0200000001</v>
          </cell>
          <cell r="H1453">
            <v>580169.61</v>
          </cell>
          <cell r="I1453">
            <v>582413.0200000001</v>
          </cell>
          <cell r="J1453">
            <v>-43410.950000000186</v>
          </cell>
          <cell r="K1453">
            <v>43410.950000000186</v>
          </cell>
        </row>
        <row r="1454">
          <cell r="E1454">
            <v>184023.16</v>
          </cell>
          <cell r="F1454">
            <v>-184023.16</v>
          </cell>
          <cell r="G1454">
            <v>935276.2100000001</v>
          </cell>
          <cell r="H1454">
            <v>1017933.32</v>
          </cell>
          <cell r="I1454">
            <v>935276.2100000001</v>
          </cell>
          <cell r="J1454">
            <v>-101366.05000000016</v>
          </cell>
          <cell r="K1454">
            <v>101366.05000000016</v>
          </cell>
        </row>
        <row r="1455">
          <cell r="E1455">
            <v>246.43</v>
          </cell>
          <cell r="F1455">
            <v>-246.43</v>
          </cell>
          <cell r="G1455">
            <v>8182.319999999999</v>
          </cell>
          <cell r="H1455">
            <v>8150.37</v>
          </cell>
          <cell r="I1455">
            <v>8182.319999999999</v>
          </cell>
          <cell r="J1455">
            <v>-278.3799999999992</v>
          </cell>
          <cell r="K1455">
            <v>278.3799999999983</v>
          </cell>
        </row>
        <row r="1456">
          <cell r="E1456">
            <v>7698.14</v>
          </cell>
          <cell r="F1456">
            <v>-7698.14</v>
          </cell>
          <cell r="G1456">
            <v>90486</v>
          </cell>
          <cell r="H1456">
            <v>91496.99000000003</v>
          </cell>
          <cell r="I1456">
            <v>90486</v>
          </cell>
          <cell r="J1456">
            <v>-6687.149999999965</v>
          </cell>
          <cell r="K1456">
            <v>6687.149999999965</v>
          </cell>
        </row>
        <row r="1457">
          <cell r="E1457">
            <v>10424.98</v>
          </cell>
          <cell r="F1457">
            <v>-10424.98</v>
          </cell>
          <cell r="G1457">
            <v>120326.53999999998</v>
          </cell>
          <cell r="H1457">
            <v>130530.85000000002</v>
          </cell>
          <cell r="I1457">
            <v>120326.53999999998</v>
          </cell>
          <cell r="J1457">
            <v>-220.6699999999546</v>
          </cell>
          <cell r="K1457">
            <v>220.6699999999546</v>
          </cell>
        </row>
        <row r="1458">
          <cell r="E1458">
            <v>9433.96</v>
          </cell>
          <cell r="F1458">
            <v>-9433.96</v>
          </cell>
          <cell r="G1458">
            <v>109256.51999999996</v>
          </cell>
          <cell r="H1458">
            <v>101797.95000000001</v>
          </cell>
          <cell r="I1458">
            <v>109256.51999999996</v>
          </cell>
          <cell r="J1458">
            <v>-16892.52999999994</v>
          </cell>
          <cell r="K1458">
            <v>16892.52999999994</v>
          </cell>
        </row>
        <row r="1459">
          <cell r="E1459">
            <v>16299.17</v>
          </cell>
          <cell r="F1459">
            <v>-16299.17</v>
          </cell>
          <cell r="G1459">
            <v>187709.40000000002</v>
          </cell>
          <cell r="H1459">
            <v>190016.71</v>
          </cell>
          <cell r="I1459">
            <v>187709.40000000002</v>
          </cell>
          <cell r="J1459">
            <v>-13991.860000000044</v>
          </cell>
          <cell r="K1459">
            <v>13991.860000000044</v>
          </cell>
        </row>
        <row r="1460">
          <cell r="E1460">
            <v>0</v>
          </cell>
          <cell r="F1460">
            <v>0</v>
          </cell>
          <cell r="G1460">
            <v>3638.1</v>
          </cell>
          <cell r="H1460">
            <v>6318.850000000001</v>
          </cell>
          <cell r="I1460">
            <v>3638.1</v>
          </cell>
          <cell r="J1460">
            <v>2680.7500000000014</v>
          </cell>
          <cell r="K1460">
            <v>-2680.7500000000014</v>
          </cell>
        </row>
        <row r="1461">
          <cell r="E1461">
            <v>0</v>
          </cell>
          <cell r="F1461">
            <v>0</v>
          </cell>
          <cell r="G1461">
            <v>81813.31000000001</v>
          </cell>
          <cell r="H1461">
            <v>101712.43</v>
          </cell>
          <cell r="I1461">
            <v>81813.31000000001</v>
          </cell>
          <cell r="J1461">
            <v>19899.11999999998</v>
          </cell>
          <cell r="K1461">
            <v>-19899.11999999998</v>
          </cell>
        </row>
        <row r="1462">
          <cell r="E1462">
            <v>0</v>
          </cell>
          <cell r="F1462">
            <v>0</v>
          </cell>
          <cell r="G1462">
            <v>6302.4299999999985</v>
          </cell>
          <cell r="H1462">
            <v>24617.420000000002</v>
          </cell>
          <cell r="I1462">
            <v>6302.4299999999985</v>
          </cell>
          <cell r="J1462">
            <v>18314.990000000005</v>
          </cell>
          <cell r="K1462">
            <v>-18314.990000000005</v>
          </cell>
        </row>
        <row r="1463">
          <cell r="E1463">
            <v>0</v>
          </cell>
          <cell r="F1463">
            <v>0</v>
          </cell>
          <cell r="G1463">
            <v>1222.9500000000003</v>
          </cell>
          <cell r="H1463">
            <v>4536.98</v>
          </cell>
          <cell r="I1463">
            <v>1222.9500000000003</v>
          </cell>
          <cell r="J1463">
            <v>3314.0299999999993</v>
          </cell>
          <cell r="K1463">
            <v>-3314.0299999999993</v>
          </cell>
        </row>
        <row r="1464">
          <cell r="E1464">
            <v>-0.06</v>
          </cell>
          <cell r="F1464">
            <v>0.06</v>
          </cell>
          <cell r="G1464">
            <v>0</v>
          </cell>
          <cell r="H1464">
            <v>0</v>
          </cell>
          <cell r="I1464">
            <v>0</v>
          </cell>
          <cell r="J1464">
            <v>0.06</v>
          </cell>
          <cell r="K1464">
            <v>-0.06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80" zoomScaleNormal="80" workbookViewId="0" topLeftCell="A1">
      <selection activeCell="D41" sqref="D41"/>
    </sheetView>
  </sheetViews>
  <sheetFormatPr defaultColWidth="12.57421875" defaultRowHeight="12.75"/>
  <cols>
    <col min="1" max="1" width="8.140625" style="0" customWidth="1"/>
    <col min="2" max="2" width="21.8515625" style="0" customWidth="1"/>
    <col min="3" max="3" width="6.421875" style="0" customWidth="1"/>
    <col min="4" max="4" width="35.57421875" style="0" customWidth="1"/>
    <col min="5" max="5" width="16.7109375" style="0" customWidth="1"/>
    <col min="6" max="6" width="22.8515625" style="0" customWidth="1"/>
    <col min="7" max="7" width="19.00390625" style="0" customWidth="1"/>
    <col min="8" max="8" width="14.57421875" style="0" customWidth="1"/>
    <col min="9" max="9" width="19.7109375" style="0" customWidth="1"/>
    <col min="10" max="10" width="17.7109375" style="0" customWidth="1"/>
    <col min="11" max="11" width="20.7109375" style="0" customWidth="1"/>
    <col min="12" max="12" width="22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5" t="s">
        <v>1</v>
      </c>
      <c r="B3" s="6" t="s">
        <v>2</v>
      </c>
      <c r="C3" s="6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s="2" customFormat="1" ht="30" customHeight="1">
      <c r="A4" s="5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s="2" customFormat="1" ht="12.75" hidden="1">
      <c r="A5" s="8">
        <v>44</v>
      </c>
      <c r="B5" s="9" t="s">
        <v>14</v>
      </c>
      <c r="C5" s="10">
        <v>106</v>
      </c>
      <c r="D5" s="8"/>
      <c r="E5" s="8"/>
      <c r="F5" s="8"/>
      <c r="G5" s="8"/>
      <c r="H5" s="8"/>
      <c r="I5" s="8"/>
      <c r="J5" s="8"/>
      <c r="K5" s="8"/>
      <c r="L5" s="9" t="s">
        <v>15</v>
      </c>
    </row>
    <row r="6" spans="1:12" s="2" customFormat="1" ht="12.75" hidden="1">
      <c r="A6" s="11">
        <v>1</v>
      </c>
      <c r="B6" s="12"/>
      <c r="C6" s="12"/>
      <c r="D6" s="12" t="s">
        <v>16</v>
      </c>
      <c r="E6" s="13">
        <f>'[1]Лицевые счета домов свод'!E1435</f>
        <v>18308.51</v>
      </c>
      <c r="F6" s="13">
        <f>'[1]Лицевые счета домов свод'!F1435</f>
        <v>144740.3</v>
      </c>
      <c r="G6" s="13">
        <f>'[1]Лицевые счета домов свод'!G1435</f>
        <v>210812.51999999993</v>
      </c>
      <c r="H6" s="13">
        <f>'[1]Лицевые счета домов свод'!H1435</f>
        <v>213406.99</v>
      </c>
      <c r="I6" s="13">
        <f>'[1]Лицевые счета домов свод'!I1435</f>
        <v>386298.89</v>
      </c>
      <c r="J6" s="13">
        <f>'[1]Лицевые счета домов свод'!J1435</f>
        <v>-28151.600000000035</v>
      </c>
      <c r="K6" s="13">
        <f>'[1]Лицевые счета домов свод'!K1435</f>
        <v>15714.03999999995</v>
      </c>
      <c r="L6" s="12"/>
    </row>
    <row r="7" spans="1:12" s="2" customFormat="1" ht="12.75" hidden="1">
      <c r="A7" s="12"/>
      <c r="B7" s="12"/>
      <c r="C7" s="12"/>
      <c r="D7" s="12" t="s">
        <v>17</v>
      </c>
      <c r="E7" s="13">
        <f>'[1]Лицевые счета домов свод'!E1436</f>
        <v>-58.25</v>
      </c>
      <c r="F7" s="13">
        <f>'[1]Лицевые счета домов свод'!F1436</f>
        <v>-11626.43</v>
      </c>
      <c r="G7" s="13">
        <f>'[1]Лицевые счета домов свод'!G1436</f>
        <v>0</v>
      </c>
      <c r="H7" s="13">
        <f>'[1]Лицевые счета домов свод'!H1436</f>
        <v>0</v>
      </c>
      <c r="I7" s="13">
        <f>'[1]Лицевые счета домов свод'!I1436</f>
        <v>0</v>
      </c>
      <c r="J7" s="13">
        <f>'[1]Лицевые счета домов свод'!J1436</f>
        <v>-11626.43</v>
      </c>
      <c r="K7" s="13">
        <f>'[1]Лицевые счета домов свод'!K1436</f>
        <v>-58.25</v>
      </c>
      <c r="L7" s="12"/>
    </row>
    <row r="8" spans="1:12" s="2" customFormat="1" ht="12.75" hidden="1">
      <c r="A8" s="12"/>
      <c r="B8" s="12"/>
      <c r="C8" s="12"/>
      <c r="D8" s="12" t="s">
        <v>18</v>
      </c>
      <c r="E8" s="13">
        <f>'[1]Лицевые счета домов свод'!E1437</f>
        <v>0</v>
      </c>
      <c r="F8" s="13">
        <f>'[1]Лицевые счета домов свод'!F1437</f>
        <v>2920</v>
      </c>
      <c r="G8" s="13">
        <f>'[1]Лицевые счета домов свод'!G1437</f>
        <v>0</v>
      </c>
      <c r="H8" s="13">
        <f>'[1]Лицевые счета домов свод'!H1437</f>
        <v>0</v>
      </c>
      <c r="I8" s="13">
        <f>'[1]Лицевые счета домов свод'!I1437</f>
        <v>0</v>
      </c>
      <c r="J8" s="13">
        <f>'[1]Лицевые счета домов свод'!J1437</f>
        <v>2920</v>
      </c>
      <c r="K8" s="13">
        <f>'[1]Лицевые счета домов свод'!K1437</f>
        <v>0</v>
      </c>
      <c r="L8" s="12"/>
    </row>
    <row r="9" spans="1:12" s="2" customFormat="1" ht="12.75" hidden="1">
      <c r="A9" s="12"/>
      <c r="B9" s="12"/>
      <c r="C9" s="12"/>
      <c r="D9" s="12" t="s">
        <v>19</v>
      </c>
      <c r="E9" s="13">
        <f>'[1]Лицевые счета домов свод'!E1438</f>
        <v>0</v>
      </c>
      <c r="F9" s="13">
        <f>'[1]Лицевые счета домов свод'!F1438</f>
        <v>0</v>
      </c>
      <c r="G9" s="13">
        <f>'[1]Лицевые счета домов свод'!G1438</f>
        <v>0</v>
      </c>
      <c r="H9" s="13">
        <f>'[1]Лицевые счета домов свод'!H1438</f>
        <v>0</v>
      </c>
      <c r="I9" s="13">
        <f>'[1]Лицевые счета домов свод'!I1438</f>
        <v>0</v>
      </c>
      <c r="J9" s="13">
        <f>'[1]Лицевые счета домов свод'!J1438</f>
        <v>0</v>
      </c>
      <c r="K9" s="13">
        <f>'[1]Лицевые счета домов свод'!K1438</f>
        <v>0</v>
      </c>
      <c r="L9" s="12"/>
    </row>
    <row r="10" spans="1:12" s="2" customFormat="1" ht="12.75" hidden="1">
      <c r="A10" s="12"/>
      <c r="B10" s="12"/>
      <c r="C10" s="12"/>
      <c r="D10" s="12" t="s">
        <v>20</v>
      </c>
      <c r="E10" s="13">
        <f>'[1]Лицевые счета домов свод'!E1439</f>
        <v>0</v>
      </c>
      <c r="F10" s="13">
        <f>'[1]Лицевые счета домов свод'!F1439</f>
        <v>0</v>
      </c>
      <c r="G10" s="13">
        <f>'[1]Лицевые счета домов свод'!G1439</f>
        <v>0</v>
      </c>
      <c r="H10" s="13">
        <f>'[1]Лицевые счета домов свод'!H1439</f>
        <v>0</v>
      </c>
      <c r="I10" s="13">
        <f>'[1]Лицевые счета домов свод'!I1439</f>
        <v>0</v>
      </c>
      <c r="J10" s="13">
        <f>'[1]Лицевые счета домов свод'!J1439</f>
        <v>0</v>
      </c>
      <c r="K10" s="13">
        <f>'[1]Лицевые счета домов свод'!K1439</f>
        <v>0</v>
      </c>
      <c r="L10" s="12"/>
    </row>
    <row r="11" spans="1:12" s="2" customFormat="1" ht="12.75" hidden="1">
      <c r="A11" s="12"/>
      <c r="B11" s="12"/>
      <c r="C11" s="12"/>
      <c r="D11" s="12" t="s">
        <v>21</v>
      </c>
      <c r="E11" s="13">
        <f>'[1]Лицевые счета домов свод'!E1440</f>
        <v>0</v>
      </c>
      <c r="F11" s="13">
        <f>'[1]Лицевые счета домов свод'!F1440</f>
        <v>0</v>
      </c>
      <c r="G11" s="13">
        <f>'[1]Лицевые счета домов свод'!G1440</f>
        <v>0</v>
      </c>
      <c r="H11" s="13">
        <f>'[1]Лицевые счета домов свод'!H1440</f>
        <v>0</v>
      </c>
      <c r="I11" s="13">
        <f>'[1]Лицевые счета домов свод'!I1440</f>
        <v>0</v>
      </c>
      <c r="J11" s="13">
        <f>'[1]Лицевые счета домов свод'!J1440</f>
        <v>0</v>
      </c>
      <c r="K11" s="13">
        <f>'[1]Лицевые счета домов свод'!K1440</f>
        <v>0</v>
      </c>
      <c r="L11" s="12"/>
    </row>
    <row r="12" spans="1:12" s="2" customFormat="1" ht="12.75" hidden="1">
      <c r="A12" s="12"/>
      <c r="B12" s="12"/>
      <c r="C12" s="12"/>
      <c r="D12" s="5" t="s">
        <v>22</v>
      </c>
      <c r="E12" s="5">
        <f>SUM(E6:E11)</f>
        <v>18250.26</v>
      </c>
      <c r="F12" s="5">
        <f>SUM(F6:F11)</f>
        <v>136033.87</v>
      </c>
      <c r="G12" s="5">
        <f>SUM(G6:G11)</f>
        <v>210812.51999999993</v>
      </c>
      <c r="H12" s="5">
        <f>SUM(H6:H11)</f>
        <v>213406.99</v>
      </c>
      <c r="I12" s="5">
        <f>SUM(I6:I11)</f>
        <v>386298.89</v>
      </c>
      <c r="J12" s="5">
        <f>SUM(J6:J11)</f>
        <v>-36858.030000000035</v>
      </c>
      <c r="K12" s="14">
        <f>SUM(K6:K11)</f>
        <v>15655.78999999995</v>
      </c>
      <c r="L12" s="15"/>
    </row>
    <row r="13" spans="1:12" s="2" customFormat="1" ht="12.75" hidden="1">
      <c r="A13" s="12"/>
      <c r="B13" s="12"/>
      <c r="C13" s="12"/>
      <c r="D13" s="16" t="s">
        <v>23</v>
      </c>
      <c r="E13" s="13">
        <f>'[1]Лицевые счета домов свод'!E1442</f>
        <v>9380.11</v>
      </c>
      <c r="F13" s="13">
        <f>'[1]Лицевые счета домов свод'!F1442</f>
        <v>12509.12</v>
      </c>
      <c r="G13" s="13">
        <f>'[1]Лицевые счета домов свод'!G1442</f>
        <v>82592.04</v>
      </c>
      <c r="H13" s="13">
        <f>'[1]Лицевые счета домов свод'!H1442</f>
        <v>83626.33</v>
      </c>
      <c r="I13" s="13">
        <f>'[1]Лицевые счета домов свод'!I1442</f>
        <v>152808.02000000005</v>
      </c>
      <c r="J13" s="13">
        <f>'[1]Лицевые счета домов свод'!J1442</f>
        <v>-56672.57000000005</v>
      </c>
      <c r="K13" s="13">
        <f>'[1]Лицевые счета домов свод'!K1442</f>
        <v>8345.819999999992</v>
      </c>
      <c r="L13" s="12"/>
    </row>
    <row r="14" spans="1:12" s="2" customFormat="1" ht="12.75" hidden="1">
      <c r="A14" s="12"/>
      <c r="B14" s="12"/>
      <c r="C14" s="12"/>
      <c r="D14" s="16" t="s">
        <v>24</v>
      </c>
      <c r="E14" s="13">
        <f>'[1]Лицевые счета домов свод'!E1443</f>
        <v>7307.5</v>
      </c>
      <c r="F14" s="13">
        <f>'[1]Лицевые счета домов свод'!F1443</f>
        <v>-7307.5</v>
      </c>
      <c r="G14" s="13">
        <f>'[1]Лицевые счета домов свод'!G1443</f>
        <v>86635.07999999997</v>
      </c>
      <c r="H14" s="13">
        <f>'[1]Лицевые счета домов свод'!H1443</f>
        <v>87720.21</v>
      </c>
      <c r="I14" s="13">
        <f>'[1]Лицевые счета домов свод'!I1443</f>
        <v>86635.07999999997</v>
      </c>
      <c r="J14" s="13">
        <f>'[1]Лицевые счета домов свод'!J1443</f>
        <v>-6222.369999999966</v>
      </c>
      <c r="K14" s="13">
        <f>'[1]Лицевые счета домов свод'!K1443</f>
        <v>6222.369999999966</v>
      </c>
      <c r="L14" s="12"/>
    </row>
    <row r="15" spans="1:12" s="2" customFormat="1" ht="12.75" hidden="1">
      <c r="A15" s="12"/>
      <c r="B15" s="12"/>
      <c r="C15" s="12"/>
      <c r="D15" s="16" t="s">
        <v>25</v>
      </c>
      <c r="E15" s="13">
        <f>'[1]Лицевые счета домов свод'!E1444</f>
        <v>1371.39</v>
      </c>
      <c r="F15" s="13">
        <f>'[1]Лицевые счета домов свод'!F1444</f>
        <v>49063.35</v>
      </c>
      <c r="G15" s="13">
        <f>'[1]Лицевые счета домов свод'!G1444</f>
        <v>28878.359999999997</v>
      </c>
      <c r="H15" s="13">
        <f>'[1]Лицевые счета домов свод'!H1444</f>
        <v>29239.99</v>
      </c>
      <c r="I15" s="13">
        <f>'[1]Лицевые счета домов свод'!I1444</f>
        <v>16540</v>
      </c>
      <c r="J15" s="13">
        <f>'[1]Лицевые счета домов свод'!J1444</f>
        <v>61763.34</v>
      </c>
      <c r="K15" s="13">
        <f>'[1]Лицевые счета домов свод'!K1444</f>
        <v>1009.7599999999948</v>
      </c>
      <c r="L15" s="12"/>
    </row>
    <row r="16" spans="1:12" s="2" customFormat="1" ht="12.75" hidden="1">
      <c r="A16" s="12"/>
      <c r="B16" s="12"/>
      <c r="C16" s="12"/>
      <c r="D16" s="16" t="s">
        <v>26</v>
      </c>
      <c r="E16" s="13">
        <f>'[1]Лицевые счета домов свод'!E1445</f>
        <v>1265.07</v>
      </c>
      <c r="F16" s="13">
        <f>'[1]Лицевые счета домов свод'!F1445</f>
        <v>7968.954</v>
      </c>
      <c r="G16" s="13">
        <f>'[1]Лицевые счета домов свод'!G1445</f>
        <v>25509.24</v>
      </c>
      <c r="H16" s="13">
        <f>'[1]Лицевые счета домов свод'!H1445</f>
        <v>25828.659999999996</v>
      </c>
      <c r="I16" s="13">
        <f>'[1]Лицевые счета домов свод'!I1445</f>
        <v>21488.520000000004</v>
      </c>
      <c r="J16" s="13">
        <f>'[1]Лицевые счета домов свод'!J1445</f>
        <v>12309.09399999999</v>
      </c>
      <c r="K16" s="13">
        <f>'[1]Лицевые счета домов свод'!K1445</f>
        <v>945.6500000000051</v>
      </c>
      <c r="L16" s="12"/>
    </row>
    <row r="17" spans="1:12" s="2" customFormat="1" ht="12.75" hidden="1">
      <c r="A17" s="12"/>
      <c r="B17" s="12"/>
      <c r="C17" s="12"/>
      <c r="D17" s="12" t="s">
        <v>27</v>
      </c>
      <c r="E17" s="13">
        <f>'[1]Лицевые счета домов свод'!E1446</f>
        <v>513.61</v>
      </c>
      <c r="F17" s="13">
        <f>'[1]Лицевые счета домов свод'!F1446</f>
        <v>12344.97</v>
      </c>
      <c r="G17" s="13">
        <f>'[1]Лицевые счета домов свод'!G1446</f>
        <v>5101.8099999999995</v>
      </c>
      <c r="H17" s="13">
        <f>'[1]Лицевые счета домов свод'!H1446</f>
        <v>5165.75</v>
      </c>
      <c r="I17" s="13">
        <f>'[1]Лицевые счета домов свод'!I1446</f>
        <v>0</v>
      </c>
      <c r="J17" s="13">
        <f>'[1]Лицевые счета домов свод'!J1446</f>
        <v>17510.72</v>
      </c>
      <c r="K17" s="13">
        <f>'[1]Лицевые счета домов свод'!K1446</f>
        <v>449.66999999999916</v>
      </c>
      <c r="L17" s="12"/>
    </row>
    <row r="18" spans="1:12" s="2" customFormat="1" ht="29.25" customHeight="1" hidden="1">
      <c r="A18" s="12"/>
      <c r="B18" s="12"/>
      <c r="C18" s="12"/>
      <c r="D18" s="16" t="s">
        <v>28</v>
      </c>
      <c r="E18" s="13">
        <f>'[1]Лицевые счета домов свод'!E1447</f>
        <v>14.42</v>
      </c>
      <c r="F18" s="13">
        <f>'[1]Лицевые счета домов свод'!F1447</f>
        <v>561.87</v>
      </c>
      <c r="G18" s="13">
        <f>'[1]Лицевые счета домов свод'!G1447</f>
        <v>144.35999999999999</v>
      </c>
      <c r="H18" s="13">
        <f>'[1]Лицевые счета домов свод'!H1447</f>
        <v>146.19000000000003</v>
      </c>
      <c r="I18" s="13">
        <f>'[1]Лицевые счета домов свод'!I1447</f>
        <v>0</v>
      </c>
      <c r="J18" s="13">
        <f>'[1]Лицевые счета домов свод'!J1447</f>
        <v>708.0600000000001</v>
      </c>
      <c r="K18" s="13">
        <f>'[1]Лицевые счета домов свод'!K1447</f>
        <v>12.589999999999947</v>
      </c>
      <c r="L18" s="12"/>
    </row>
    <row r="19" spans="1:12" s="2" customFormat="1" ht="12.75" hidden="1">
      <c r="A19" s="12"/>
      <c r="B19" s="12"/>
      <c r="C19" s="12"/>
      <c r="D19" s="16" t="s">
        <v>29</v>
      </c>
      <c r="E19" s="13">
        <f>'[1]Лицевые счета домов свод'!E1448</f>
        <v>3703.4</v>
      </c>
      <c r="F19" s="13">
        <f>'[1]Лицевые счета домов свод'!F1448</f>
        <v>-3703.4</v>
      </c>
      <c r="G19" s="13">
        <f>'[1]Лицевые счета домов свод'!G1448</f>
        <v>45724.07999999999</v>
      </c>
      <c r="H19" s="13">
        <f>'[1]Лицевые счета домов свод'!H1448</f>
        <v>46296.63999999999</v>
      </c>
      <c r="I19" s="13">
        <f>'[1]Лицевые счета домов свод'!I1448</f>
        <v>45724.07999999999</v>
      </c>
      <c r="J19" s="13">
        <f>'[1]Лицевые счета домов свод'!J1448</f>
        <v>-3130.8399999999965</v>
      </c>
      <c r="K19" s="13">
        <f>'[1]Лицевые счета домов свод'!K1448</f>
        <v>3130.8399999999965</v>
      </c>
      <c r="L19" s="12"/>
    </row>
    <row r="20" spans="1:12" s="2" customFormat="1" ht="12.75" hidden="1">
      <c r="A20" s="12"/>
      <c r="B20" s="12"/>
      <c r="C20" s="12"/>
      <c r="D20" s="16" t="s">
        <v>30</v>
      </c>
      <c r="E20" s="13">
        <f>'[1]Лицевые счета домов свод'!E1449</f>
        <v>1791.03</v>
      </c>
      <c r="F20" s="13">
        <f>'[1]Лицевые счета домов свод'!F1449</f>
        <v>-266051.13</v>
      </c>
      <c r="G20" s="13">
        <f>'[1]Лицевые счета домов свод'!G1449</f>
        <v>17808.350000000002</v>
      </c>
      <c r="H20" s="13">
        <f>'[1]Лицевые счета домов свод'!H1449</f>
        <v>18031.300000000003</v>
      </c>
      <c r="I20" s="13">
        <f>'[1]Лицевые счета домов свод'!I1449</f>
        <v>97869.00408000001</v>
      </c>
      <c r="J20" s="17">
        <f>'[1]Лицевые счета домов свод'!J1449</f>
        <v>-345888.83408000006</v>
      </c>
      <c r="K20" s="13">
        <f>'[1]Лицевые счета домов свод'!K1449</f>
        <v>1568.079999999998</v>
      </c>
      <c r="L20" s="12"/>
    </row>
    <row r="21" spans="1:12" s="2" customFormat="1" ht="12.75" hidden="1">
      <c r="A21" s="12"/>
      <c r="B21" s="12"/>
      <c r="C21" s="12"/>
      <c r="D21" s="16" t="s">
        <v>31</v>
      </c>
      <c r="E21" s="13">
        <f>'[1]Лицевые счета домов свод'!E1450</f>
        <v>459.68</v>
      </c>
      <c r="F21" s="13">
        <f>'[1]Лицевые счета домов свод'!F1450</f>
        <v>14479.78</v>
      </c>
      <c r="G21" s="13">
        <f>'[1]Лицевые счета домов свод'!G1450</f>
        <v>4572.359999999999</v>
      </c>
      <c r="H21" s="13">
        <f>'[1]Лицевые счета домов свод'!H1450</f>
        <v>4629.39</v>
      </c>
      <c r="I21" s="13">
        <f>'[1]Лицевые счета домов свод'!I1450</f>
        <v>0</v>
      </c>
      <c r="J21" s="13">
        <f>'[1]Лицевые счета домов свод'!J1450</f>
        <v>19109.170000000002</v>
      </c>
      <c r="K21" s="13">
        <f>'[1]Лицевые счета домов свод'!K1450</f>
        <v>402.6499999999987</v>
      </c>
      <c r="L21" s="12"/>
    </row>
    <row r="22" spans="1:12" s="2" customFormat="1" ht="12.75" hidden="1">
      <c r="A22" s="12"/>
      <c r="B22" s="12"/>
      <c r="C22" s="12"/>
      <c r="D22" s="5" t="s">
        <v>32</v>
      </c>
      <c r="E22" s="5">
        <f>SUM(E13:E21)</f>
        <v>25806.21</v>
      </c>
      <c r="F22" s="5">
        <f>SUM(F13:F21)</f>
        <v>-180133.986</v>
      </c>
      <c r="G22" s="5">
        <f>SUM(G13:G21)</f>
        <v>296965.67999999993</v>
      </c>
      <c r="H22" s="5">
        <f>SUM(H13:H21)</f>
        <v>300684.46</v>
      </c>
      <c r="I22" s="14">
        <f>SUM(I13:I21)</f>
        <v>421064.70408000005</v>
      </c>
      <c r="J22" s="14">
        <f>SUM(J13:J21)</f>
        <v>-300514.23008000007</v>
      </c>
      <c r="K22" s="5">
        <f>SUM(K13:K21)</f>
        <v>22087.42999999995</v>
      </c>
      <c r="L22" s="15"/>
    </row>
    <row r="23" spans="1:12" s="2" customFormat="1" ht="12.75" hidden="1">
      <c r="A23" s="12"/>
      <c r="B23" s="12"/>
      <c r="C23" s="12"/>
      <c r="D23" s="12" t="s">
        <v>33</v>
      </c>
      <c r="E23" s="13">
        <f>'[1]Лицевые счета домов свод'!E1452</f>
        <v>9132.79</v>
      </c>
      <c r="F23" s="13">
        <f>'[1]Лицевые счета домов свод'!F1452</f>
        <v>-9004.84</v>
      </c>
      <c r="G23" s="13">
        <f>'[1]Лицевые счета домов свод'!G1452</f>
        <v>105887.28000000001</v>
      </c>
      <c r="H23" s="13">
        <f>'[1]Лицевые счета домов свод'!H1452</f>
        <v>107127.19</v>
      </c>
      <c r="I23" s="13">
        <f>'[1]Лицевые счета домов свод'!I1452</f>
        <v>105887.28000000001</v>
      </c>
      <c r="J23" s="13">
        <f>'[1]Лицевые счета домов свод'!J1452</f>
        <v>-7764.930000000008</v>
      </c>
      <c r="K23" s="13">
        <f>'[1]Лицевые счета домов свод'!K1452</f>
        <v>7892.880000000005</v>
      </c>
      <c r="L23" s="12"/>
    </row>
    <row r="24" spans="1:12" s="2" customFormat="1" ht="12.75" hidden="1">
      <c r="A24" s="12"/>
      <c r="B24" s="12"/>
      <c r="C24" s="12"/>
      <c r="D24" s="12" t="s">
        <v>34</v>
      </c>
      <c r="E24" s="13">
        <f>'[1]Лицевые счета домов свод'!E1453</f>
        <v>41167.54</v>
      </c>
      <c r="F24" s="13">
        <f>'[1]Лицевые счета домов свод'!F1453</f>
        <v>-41167.54</v>
      </c>
      <c r="G24" s="13">
        <f>'[1]Лицевые счета домов свод'!G1453</f>
        <v>582413.0200000001</v>
      </c>
      <c r="H24" s="13">
        <f>'[1]Лицевые счета домов свод'!H1453</f>
        <v>580169.61</v>
      </c>
      <c r="I24" s="13">
        <f>'[1]Лицевые счета домов свод'!I1453</f>
        <v>582413.0200000001</v>
      </c>
      <c r="J24" s="13">
        <f>'[1]Лицевые счета домов свод'!J1453</f>
        <v>-43410.950000000186</v>
      </c>
      <c r="K24" s="17">
        <f>'[1]Лицевые счета домов свод'!K1453</f>
        <v>43410.950000000186</v>
      </c>
      <c r="L24" s="12"/>
    </row>
    <row r="25" spans="1:12" s="2" customFormat="1" ht="12.75">
      <c r="A25" s="12"/>
      <c r="B25" s="12"/>
      <c r="C25" s="12"/>
      <c r="D25" s="12" t="s">
        <v>35</v>
      </c>
      <c r="E25" s="13">
        <f>'[1]Лицевые счета домов свод'!E1454</f>
        <v>184023.16</v>
      </c>
      <c r="F25" s="13">
        <f>'[1]Лицевые счета домов свод'!F1454</f>
        <v>-184023.16</v>
      </c>
      <c r="G25" s="13">
        <f>'[1]Лицевые счета домов свод'!G1454</f>
        <v>935276.2100000001</v>
      </c>
      <c r="H25" s="13">
        <f>'[1]Лицевые счета домов свод'!H1454</f>
        <v>1017933.32</v>
      </c>
      <c r="I25" s="13">
        <f>'[1]Лицевые счета домов свод'!I1454</f>
        <v>935276.2100000001</v>
      </c>
      <c r="J25" s="13">
        <f>'[1]Лицевые счета домов свод'!J1454</f>
        <v>-101366.05000000016</v>
      </c>
      <c r="K25" s="17">
        <f>'[1]Лицевые счета домов свод'!K1454</f>
        <v>101366.05000000016</v>
      </c>
      <c r="L25" s="12"/>
    </row>
    <row r="26" spans="1:12" s="2" customFormat="1" ht="12.75" hidden="1">
      <c r="A26" s="12"/>
      <c r="B26" s="12"/>
      <c r="C26" s="12"/>
      <c r="D26" s="12" t="s">
        <v>36</v>
      </c>
      <c r="E26" s="13">
        <f>'[1]Лицевые счета домов свод'!E1455</f>
        <v>246.43</v>
      </c>
      <c r="F26" s="13">
        <f>'[1]Лицевые счета домов свод'!F1455</f>
        <v>-246.43</v>
      </c>
      <c r="G26" s="13">
        <f>'[1]Лицевые счета домов свод'!G1455</f>
        <v>8182.319999999999</v>
      </c>
      <c r="H26" s="13">
        <f>'[1]Лицевые счета домов свод'!H1455</f>
        <v>8150.37</v>
      </c>
      <c r="I26" s="13">
        <f>'[1]Лицевые счета домов свод'!I1455</f>
        <v>8182.319999999999</v>
      </c>
      <c r="J26" s="13">
        <f>'[1]Лицевые счета домов свод'!J1455</f>
        <v>-278.3799999999992</v>
      </c>
      <c r="K26" s="13">
        <f>'[1]Лицевые счета домов свод'!K1455</f>
        <v>278.3799999999983</v>
      </c>
      <c r="L26" s="12"/>
    </row>
    <row r="27" spans="1:12" s="2" customFormat="1" ht="12.75" hidden="1">
      <c r="A27" s="12"/>
      <c r="B27" s="12"/>
      <c r="C27" s="12"/>
      <c r="D27" s="12" t="s">
        <v>37</v>
      </c>
      <c r="E27" s="13">
        <f>'[1]Лицевые счета домов свод'!E1456</f>
        <v>7698.14</v>
      </c>
      <c r="F27" s="13">
        <f>'[1]Лицевые счета домов свод'!F1456</f>
        <v>-7698.14</v>
      </c>
      <c r="G27" s="13">
        <f>'[1]Лицевые счета домов свод'!G1456</f>
        <v>90486</v>
      </c>
      <c r="H27" s="13">
        <f>'[1]Лицевые счета домов свод'!H1456</f>
        <v>91496.99000000003</v>
      </c>
      <c r="I27" s="13">
        <f>'[1]Лицевые счета домов свод'!I1456</f>
        <v>90486</v>
      </c>
      <c r="J27" s="13">
        <f>'[1]Лицевые счета домов свод'!J1456</f>
        <v>-6687.149999999965</v>
      </c>
      <c r="K27" s="13">
        <f>'[1]Лицевые счета домов свод'!K1456</f>
        <v>6687.149999999965</v>
      </c>
      <c r="L27" s="12"/>
    </row>
    <row r="28" spans="1:12" s="2" customFormat="1" ht="12.75" hidden="1">
      <c r="A28" s="12"/>
      <c r="B28" s="12"/>
      <c r="C28" s="12"/>
      <c r="D28" s="12" t="s">
        <v>38</v>
      </c>
      <c r="E28" s="13">
        <f>'[1]Лицевые счета домов свод'!E1457</f>
        <v>10424.98</v>
      </c>
      <c r="F28" s="13">
        <f>'[1]Лицевые счета домов свод'!F1457</f>
        <v>-10424.98</v>
      </c>
      <c r="G28" s="13">
        <f>'[1]Лицевые счета домов свод'!G1457</f>
        <v>120326.53999999998</v>
      </c>
      <c r="H28" s="13">
        <f>'[1]Лицевые счета домов свод'!H1457</f>
        <v>130530.85000000002</v>
      </c>
      <c r="I28" s="13">
        <f>'[1]Лицевые счета домов свод'!I1457</f>
        <v>120326.53999999998</v>
      </c>
      <c r="J28" s="13">
        <f>'[1]Лицевые счета домов свод'!J1457</f>
        <v>-220.6699999999546</v>
      </c>
      <c r="K28" s="13">
        <f>'[1]Лицевые счета домов свод'!K1457</f>
        <v>220.6699999999546</v>
      </c>
      <c r="L28" s="12"/>
    </row>
    <row r="29" spans="1:12" s="2" customFormat="1" ht="12.75" hidden="1">
      <c r="A29" s="12"/>
      <c r="B29" s="12"/>
      <c r="C29" s="12"/>
      <c r="D29" s="12" t="s">
        <v>39</v>
      </c>
      <c r="E29" s="13">
        <f>'[1]Лицевые счета домов свод'!E1458</f>
        <v>9433.96</v>
      </c>
      <c r="F29" s="13">
        <f>'[1]Лицевые счета домов свод'!F1458</f>
        <v>-9433.96</v>
      </c>
      <c r="G29" s="13">
        <f>'[1]Лицевые счета домов свод'!G1458</f>
        <v>109256.51999999996</v>
      </c>
      <c r="H29" s="13">
        <f>'[1]Лицевые счета домов свод'!H1458</f>
        <v>101797.95000000001</v>
      </c>
      <c r="I29" s="13">
        <f>'[1]Лицевые счета домов свод'!I1458</f>
        <v>109256.51999999996</v>
      </c>
      <c r="J29" s="13">
        <f>'[1]Лицевые счета домов свод'!J1458</f>
        <v>-16892.52999999994</v>
      </c>
      <c r="K29" s="13">
        <f>'[1]Лицевые счета домов свод'!K1458</f>
        <v>16892.52999999994</v>
      </c>
      <c r="L29" s="12"/>
    </row>
    <row r="30" spans="1:12" s="2" customFormat="1" ht="12.75" hidden="1">
      <c r="A30" s="12"/>
      <c r="B30" s="12"/>
      <c r="C30" s="12"/>
      <c r="D30" s="12" t="s">
        <v>40</v>
      </c>
      <c r="E30" s="13">
        <f>'[1]Лицевые счета домов свод'!E1459</f>
        <v>16299.17</v>
      </c>
      <c r="F30" s="13">
        <f>'[1]Лицевые счета домов свод'!F1459</f>
        <v>-16299.17</v>
      </c>
      <c r="G30" s="13">
        <f>'[1]Лицевые счета домов свод'!G1459</f>
        <v>187709.40000000002</v>
      </c>
      <c r="H30" s="13">
        <f>'[1]Лицевые счета домов свод'!H1459</f>
        <v>190016.71</v>
      </c>
      <c r="I30" s="13">
        <f>'[1]Лицевые счета домов свод'!I1459</f>
        <v>187709.40000000002</v>
      </c>
      <c r="J30" s="13">
        <f>'[1]Лицевые счета домов свод'!J1459</f>
        <v>-13991.860000000044</v>
      </c>
      <c r="K30" s="13">
        <f>'[1]Лицевые счета домов свод'!K1459</f>
        <v>13991.860000000044</v>
      </c>
      <c r="L30" s="12"/>
    </row>
    <row r="31" spans="1:12" s="2" customFormat="1" ht="12.75" hidden="1">
      <c r="A31" s="12"/>
      <c r="B31" s="12"/>
      <c r="C31" s="12"/>
      <c r="D31" s="12" t="s">
        <v>41</v>
      </c>
      <c r="E31" s="13">
        <f>'[1]Лицевые счета домов свод'!E1460</f>
        <v>0</v>
      </c>
      <c r="F31" s="13">
        <f>'[1]Лицевые счета домов свод'!F1460</f>
        <v>0</v>
      </c>
      <c r="G31" s="13">
        <f>'[1]Лицевые счета домов свод'!G1460</f>
        <v>3638.1</v>
      </c>
      <c r="H31" s="13">
        <f>'[1]Лицевые счета домов свод'!H1460</f>
        <v>6318.850000000001</v>
      </c>
      <c r="I31" s="13">
        <f>'[1]Лицевые счета домов свод'!I1460</f>
        <v>3638.1</v>
      </c>
      <c r="J31" s="13">
        <f>'[1]Лицевые счета домов свод'!J1460</f>
        <v>2680.7500000000014</v>
      </c>
      <c r="K31" s="13">
        <f>'[1]Лицевые счета домов свод'!K1460</f>
        <v>-2680.7500000000014</v>
      </c>
      <c r="L31" s="12"/>
    </row>
    <row r="32" spans="1:12" s="2" customFormat="1" ht="12.75" hidden="1">
      <c r="A32" s="12"/>
      <c r="B32" s="12"/>
      <c r="C32" s="12"/>
      <c r="D32" s="12" t="s">
        <v>42</v>
      </c>
      <c r="E32" s="13">
        <f>'[1]Лицевые счета домов свод'!E1461</f>
        <v>0</v>
      </c>
      <c r="F32" s="13">
        <f>'[1]Лицевые счета домов свод'!F1461</f>
        <v>0</v>
      </c>
      <c r="G32" s="13">
        <f>'[1]Лицевые счета домов свод'!G1461</f>
        <v>81813.31000000001</v>
      </c>
      <c r="H32" s="13">
        <f>'[1]Лицевые счета домов свод'!H1461</f>
        <v>101712.43</v>
      </c>
      <c r="I32" s="13">
        <f>'[1]Лицевые счета домов свод'!I1461</f>
        <v>81813.31000000001</v>
      </c>
      <c r="J32" s="13">
        <f>'[1]Лицевые счета домов свод'!J1461</f>
        <v>19899.11999999998</v>
      </c>
      <c r="K32" s="13">
        <f>'[1]Лицевые счета домов свод'!K1461</f>
        <v>-19899.11999999998</v>
      </c>
      <c r="L32" s="12"/>
    </row>
    <row r="33" spans="1:12" s="2" customFormat="1" ht="12.75" hidden="1">
      <c r="A33" s="12"/>
      <c r="B33" s="12"/>
      <c r="C33" s="12"/>
      <c r="D33" s="12" t="s">
        <v>43</v>
      </c>
      <c r="E33" s="13">
        <f>'[1]Лицевые счета домов свод'!E1462</f>
        <v>0</v>
      </c>
      <c r="F33" s="13">
        <f>'[1]Лицевые счета домов свод'!F1462</f>
        <v>0</v>
      </c>
      <c r="G33" s="13">
        <f>'[1]Лицевые счета домов свод'!G1462</f>
        <v>6302.4299999999985</v>
      </c>
      <c r="H33" s="13">
        <f>'[1]Лицевые счета домов свод'!H1462</f>
        <v>24617.420000000002</v>
      </c>
      <c r="I33" s="13">
        <f>'[1]Лицевые счета домов свод'!I1462</f>
        <v>6302.4299999999985</v>
      </c>
      <c r="J33" s="13">
        <f>'[1]Лицевые счета домов свод'!J1462</f>
        <v>18314.990000000005</v>
      </c>
      <c r="K33" s="13">
        <f>'[1]Лицевые счета домов свод'!K1462</f>
        <v>-18314.990000000005</v>
      </c>
      <c r="L33" s="12"/>
    </row>
    <row r="34" spans="1:12" s="2" customFormat="1" ht="12.75" hidden="1">
      <c r="A34" s="12"/>
      <c r="B34" s="12"/>
      <c r="C34" s="12"/>
      <c r="D34" s="12" t="s">
        <v>44</v>
      </c>
      <c r="E34" s="13">
        <f>'[1]Лицевые счета домов свод'!E1463</f>
        <v>0</v>
      </c>
      <c r="F34" s="13">
        <f>'[1]Лицевые счета домов свод'!F1463</f>
        <v>0</v>
      </c>
      <c r="G34" s="13">
        <f>'[1]Лицевые счета домов свод'!G1463</f>
        <v>1222.9500000000003</v>
      </c>
      <c r="H34" s="13">
        <f>'[1]Лицевые счета домов свод'!H1463</f>
        <v>4536.98</v>
      </c>
      <c r="I34" s="13">
        <f>'[1]Лицевые счета домов свод'!I1463</f>
        <v>1222.9500000000003</v>
      </c>
      <c r="J34" s="13">
        <f>'[1]Лицевые счета домов свод'!J1463</f>
        <v>3314.0299999999993</v>
      </c>
      <c r="K34" s="13">
        <f>'[1]Лицевые счета домов свод'!K1463</f>
        <v>-3314.0299999999993</v>
      </c>
      <c r="L34" s="12"/>
    </row>
    <row r="35" spans="1:12" s="2" customFormat="1" ht="12.75" hidden="1">
      <c r="A35" s="12"/>
      <c r="B35" s="12"/>
      <c r="C35" s="12"/>
      <c r="D35" s="12" t="s">
        <v>45</v>
      </c>
      <c r="E35" s="13">
        <f>'[1]Лицевые счета домов свод'!E1464</f>
        <v>-0.06</v>
      </c>
      <c r="F35" s="13">
        <f>'[1]Лицевые счета домов свод'!F1464</f>
        <v>0.06</v>
      </c>
      <c r="G35" s="13">
        <f>'[1]Лицевые счета домов свод'!G1464</f>
        <v>0</v>
      </c>
      <c r="H35" s="13">
        <f>'[1]Лицевые счета домов свод'!H1464</f>
        <v>0</v>
      </c>
      <c r="I35" s="13">
        <f>'[1]Лицевые счета домов свод'!I1464</f>
        <v>0</v>
      </c>
      <c r="J35" s="13">
        <f>'[1]Лицевые счета домов свод'!J1464</f>
        <v>0.06</v>
      </c>
      <c r="K35" s="13">
        <f>'[1]Лицевые счета домов свод'!K1464</f>
        <v>-0.06</v>
      </c>
      <c r="L35" s="12"/>
    </row>
    <row r="36" spans="1:12" s="2" customFormat="1" ht="12.75">
      <c r="A36" s="8">
        <v>44</v>
      </c>
      <c r="B36" s="9" t="s">
        <v>14</v>
      </c>
      <c r="C36" s="10">
        <v>106</v>
      </c>
      <c r="D36" s="8"/>
      <c r="E36" s="18">
        <f>SUM(E23:E35)+E12+E22</f>
        <v>322482.58</v>
      </c>
      <c r="F36" s="18">
        <f>SUM(F23:F35)+F12+F22</f>
        <v>-322398.27600000007</v>
      </c>
      <c r="G36" s="18">
        <f>SUM(G23:G35)+G12+G22</f>
        <v>2740292.2800000003</v>
      </c>
      <c r="H36" s="18">
        <f>SUM(H23:H35)+H12+H22</f>
        <v>2878500.12</v>
      </c>
      <c r="I36" s="19">
        <f>SUM(I23:I35)+I12+I22</f>
        <v>3039877.6740800007</v>
      </c>
      <c r="J36" s="19">
        <f>SUM(J23:J35)+J12+J22</f>
        <v>-483775.8300800004</v>
      </c>
      <c r="K36" s="18">
        <f>SUM(K23:K35)+K12+K22</f>
        <v>184274.74000000017</v>
      </c>
      <c r="L36" s="9" t="s">
        <v>15</v>
      </c>
    </row>
    <row r="37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80" zoomScaleNormal="80" workbookViewId="0" topLeftCell="A1">
      <selection activeCell="D78" sqref="D78"/>
    </sheetView>
  </sheetViews>
  <sheetFormatPr defaultColWidth="12.57421875" defaultRowHeight="12.75"/>
  <cols>
    <col min="1" max="1" width="10.00390625" style="0" customWidth="1"/>
    <col min="2" max="2" width="32.00390625" style="20" customWidth="1"/>
    <col min="3" max="3" width="33.7109375" style="0" customWidth="1"/>
    <col min="4" max="4" width="36.8515625" style="0" customWidth="1"/>
    <col min="5" max="5" width="18.421875" style="0" customWidth="1"/>
    <col min="6" max="16384" width="11.57421875" style="0" customWidth="1"/>
  </cols>
  <sheetData>
    <row r="1" spans="1:5" s="22" customFormat="1" ht="12.75">
      <c r="A1" s="21" t="s">
        <v>46</v>
      </c>
      <c r="B1" s="21"/>
      <c r="C1" s="21"/>
      <c r="D1" s="21"/>
      <c r="E1" s="21"/>
    </row>
    <row r="2" spans="1:5" s="22" customFormat="1" ht="12.75">
      <c r="A2" s="23" t="s">
        <v>1</v>
      </c>
      <c r="B2" s="23" t="s">
        <v>47</v>
      </c>
      <c r="C2" s="21" t="s">
        <v>2</v>
      </c>
      <c r="D2" s="21" t="s">
        <v>48</v>
      </c>
      <c r="E2" s="21" t="s">
        <v>49</v>
      </c>
    </row>
    <row r="3" spans="1:5" s="22" customFormat="1" ht="12.75">
      <c r="A3" s="24">
        <v>1</v>
      </c>
      <c r="B3" s="25" t="s">
        <v>50</v>
      </c>
      <c r="C3" s="21" t="s">
        <v>51</v>
      </c>
      <c r="D3" s="24" t="s">
        <v>52</v>
      </c>
      <c r="E3" s="24">
        <v>40024.53</v>
      </c>
    </row>
    <row r="4" spans="1:5" s="22" customFormat="1" ht="12.75" hidden="1">
      <c r="A4" s="24">
        <v>2</v>
      </c>
      <c r="B4" s="26"/>
      <c r="C4" s="21"/>
      <c r="D4" s="21"/>
      <c r="E4" s="21"/>
    </row>
    <row r="5" spans="1:5" s="22" customFormat="1" ht="12.75" hidden="1">
      <c r="A5" s="24">
        <v>3</v>
      </c>
      <c r="B5" s="23"/>
      <c r="C5" s="21"/>
      <c r="D5" s="21"/>
      <c r="E5" s="21"/>
    </row>
    <row r="6" spans="1:5" s="22" customFormat="1" ht="12.75" hidden="1">
      <c r="A6" s="24">
        <v>4</v>
      </c>
      <c r="B6" s="25"/>
      <c r="C6" s="24"/>
      <c r="D6" s="24"/>
      <c r="E6" s="24"/>
    </row>
    <row r="7" spans="1:5" s="22" customFormat="1" ht="12.75" hidden="1">
      <c r="A7" s="24"/>
      <c r="B7" s="25" t="s">
        <v>53</v>
      </c>
      <c r="C7" s="24"/>
      <c r="D7" s="24"/>
      <c r="E7" s="24">
        <f>E4+E5+E3+E6</f>
        <v>40024.53</v>
      </c>
    </row>
    <row r="8" spans="1:5" s="22" customFormat="1" ht="12.75" hidden="1">
      <c r="A8" s="3"/>
      <c r="B8" s="27"/>
      <c r="C8" s="3"/>
      <c r="D8" s="3"/>
      <c r="E8" s="3"/>
    </row>
    <row r="9" spans="1:5" s="22" customFormat="1" ht="12.75">
      <c r="A9" s="21" t="s">
        <v>54</v>
      </c>
      <c r="B9" s="21"/>
      <c r="C9" s="21"/>
      <c r="D9" s="21"/>
      <c r="E9" s="21"/>
    </row>
    <row r="10" spans="1:5" s="22" customFormat="1" ht="12.75">
      <c r="A10" s="23" t="s">
        <v>1</v>
      </c>
      <c r="B10" s="23" t="s">
        <v>47</v>
      </c>
      <c r="C10" s="21" t="s">
        <v>2</v>
      </c>
      <c r="D10" s="21" t="s">
        <v>48</v>
      </c>
      <c r="E10" s="21" t="s">
        <v>49</v>
      </c>
    </row>
    <row r="11" spans="1:5" s="22" customFormat="1" ht="27" customHeight="1">
      <c r="A11" s="24">
        <v>1</v>
      </c>
      <c r="B11" s="28" t="s">
        <v>55</v>
      </c>
      <c r="C11" s="21" t="s">
        <v>51</v>
      </c>
      <c r="D11" s="24" t="s">
        <v>56</v>
      </c>
      <c r="E11" s="24">
        <v>12402</v>
      </c>
    </row>
    <row r="12" spans="1:5" s="22" customFormat="1" ht="12.75">
      <c r="A12" s="24">
        <v>2</v>
      </c>
      <c r="B12" s="25" t="s">
        <v>50</v>
      </c>
      <c r="C12" s="21" t="s">
        <v>51</v>
      </c>
      <c r="D12" s="23" t="s">
        <v>57</v>
      </c>
      <c r="E12" s="23">
        <v>32484.85</v>
      </c>
    </row>
    <row r="13" spans="1:5" s="22" customFormat="1" ht="12.75" hidden="1">
      <c r="A13" s="24">
        <v>3</v>
      </c>
      <c r="B13" s="23"/>
      <c r="C13" s="23"/>
      <c r="D13" s="23"/>
      <c r="E13" s="23"/>
    </row>
    <row r="14" spans="1:5" s="22" customFormat="1" ht="12.75" hidden="1">
      <c r="A14" s="24">
        <v>4</v>
      </c>
      <c r="B14" s="25"/>
      <c r="C14" s="24"/>
      <c r="D14" s="24"/>
      <c r="E14" s="24"/>
    </row>
    <row r="15" spans="1:5" s="22" customFormat="1" ht="12.75" hidden="1">
      <c r="A15" s="24"/>
      <c r="B15" s="25" t="s">
        <v>53</v>
      </c>
      <c r="C15" s="24"/>
      <c r="D15" s="24"/>
      <c r="E15" s="24">
        <f>E12+E13+E11+E14</f>
        <v>44886.85</v>
      </c>
    </row>
    <row r="16" spans="1:5" s="22" customFormat="1" ht="12.75">
      <c r="A16" s="29" t="s">
        <v>58</v>
      </c>
      <c r="B16" s="29"/>
      <c r="C16" s="29"/>
      <c r="D16" s="29"/>
      <c r="E16" s="29"/>
    </row>
    <row r="17" spans="1:5" s="22" customFormat="1" ht="12.75">
      <c r="A17" s="23" t="s">
        <v>1</v>
      </c>
      <c r="B17" s="23" t="s">
        <v>47</v>
      </c>
      <c r="C17" s="21" t="s">
        <v>2</v>
      </c>
      <c r="D17" s="21" t="s">
        <v>48</v>
      </c>
      <c r="E17" s="21" t="s">
        <v>49</v>
      </c>
    </row>
    <row r="18" spans="1:5" s="22" customFormat="1" ht="12.75">
      <c r="A18" s="24">
        <v>1</v>
      </c>
      <c r="B18" s="23" t="s">
        <v>59</v>
      </c>
      <c r="C18" s="21" t="s">
        <v>51</v>
      </c>
      <c r="D18" s="23" t="s">
        <v>60</v>
      </c>
      <c r="E18" s="23">
        <v>140038.45</v>
      </c>
    </row>
    <row r="19" spans="1:5" s="22" customFormat="1" ht="12.75">
      <c r="A19" s="24">
        <v>2</v>
      </c>
      <c r="B19" s="23" t="s">
        <v>61</v>
      </c>
      <c r="C19" s="23" t="s">
        <v>51</v>
      </c>
      <c r="D19" s="23" t="s">
        <v>60</v>
      </c>
      <c r="E19" s="23">
        <v>13938.46</v>
      </c>
    </row>
    <row r="20" spans="1:5" s="22" customFormat="1" ht="12.75" hidden="1">
      <c r="A20" s="24"/>
      <c r="B20" s="25" t="s">
        <v>53</v>
      </c>
      <c r="C20" s="24"/>
      <c r="D20" s="24"/>
      <c r="E20" s="24">
        <f>E18+E19</f>
        <v>153976.91</v>
      </c>
    </row>
    <row r="21" spans="1:5" s="22" customFormat="1" ht="12.75">
      <c r="A21" s="21" t="s">
        <v>62</v>
      </c>
      <c r="B21" s="21"/>
      <c r="C21" s="21"/>
      <c r="D21" s="21"/>
      <c r="E21" s="21"/>
    </row>
    <row r="22" spans="1:5" s="22" customFormat="1" ht="12.75">
      <c r="A22" s="23" t="s">
        <v>1</v>
      </c>
      <c r="B22" s="23" t="s">
        <v>47</v>
      </c>
      <c r="C22" s="21" t="s">
        <v>2</v>
      </c>
      <c r="D22" s="21" t="s">
        <v>48</v>
      </c>
      <c r="E22" s="21" t="s">
        <v>49</v>
      </c>
    </row>
    <row r="23" spans="1:5" s="22" customFormat="1" ht="12.75">
      <c r="A23" s="24">
        <v>1</v>
      </c>
      <c r="B23" s="23" t="s">
        <v>59</v>
      </c>
      <c r="C23" s="21" t="s">
        <v>51</v>
      </c>
      <c r="D23" s="23" t="s">
        <v>63</v>
      </c>
      <c r="E23" s="23">
        <v>145002.02</v>
      </c>
    </row>
    <row r="24" spans="1:5" s="22" customFormat="1" ht="12.75">
      <c r="A24" s="24">
        <v>2</v>
      </c>
      <c r="B24" s="23" t="s">
        <v>64</v>
      </c>
      <c r="C24" s="21" t="s">
        <v>51</v>
      </c>
      <c r="D24" s="23" t="s">
        <v>65</v>
      </c>
      <c r="E24" s="23">
        <v>2408.58</v>
      </c>
    </row>
    <row r="25" spans="1:5" s="22" customFormat="1" ht="12.75" hidden="1">
      <c r="A25" s="24">
        <v>3</v>
      </c>
      <c r="B25" s="23"/>
      <c r="C25" s="23"/>
      <c r="D25" s="23"/>
      <c r="E25" s="23"/>
    </row>
    <row r="26" spans="1:5" s="22" customFormat="1" ht="12.75" hidden="1">
      <c r="A26" s="24">
        <v>4</v>
      </c>
      <c r="B26" s="23"/>
      <c r="C26" s="23"/>
      <c r="D26" s="23"/>
      <c r="E26" s="23"/>
    </row>
    <row r="27" spans="1:5" s="22" customFormat="1" ht="12.75" hidden="1">
      <c r="A27" s="24">
        <v>5</v>
      </c>
      <c r="B27" s="23"/>
      <c r="C27" s="23"/>
      <c r="D27" s="23"/>
      <c r="E27" s="23"/>
    </row>
    <row r="28" spans="1:5" s="22" customFormat="1" ht="12.75" hidden="1">
      <c r="A28" s="24"/>
      <c r="B28" s="25" t="s">
        <v>53</v>
      </c>
      <c r="C28" s="24"/>
      <c r="D28" s="24"/>
      <c r="E28" s="24">
        <f>E24+E23+E25+E26+E27</f>
        <v>147410.59999999998</v>
      </c>
    </row>
    <row r="29" spans="1:5" s="22" customFormat="1" ht="12.75" hidden="1">
      <c r="A29" s="3"/>
      <c r="B29" s="27"/>
      <c r="C29" s="3"/>
      <c r="D29" s="3"/>
      <c r="E29" s="3"/>
    </row>
    <row r="30" spans="1:5" s="22" customFormat="1" ht="12.75" hidden="1">
      <c r="A30" s="21"/>
      <c r="B30" s="21"/>
      <c r="C30" s="21"/>
      <c r="D30" s="21"/>
      <c r="E30" s="21"/>
    </row>
    <row r="31" spans="1:5" s="22" customFormat="1" ht="12.75" hidden="1">
      <c r="A31" s="23" t="s">
        <v>1</v>
      </c>
      <c r="B31" s="23" t="s">
        <v>47</v>
      </c>
      <c r="C31" s="21" t="s">
        <v>2</v>
      </c>
      <c r="D31" s="21" t="s">
        <v>48</v>
      </c>
      <c r="E31" s="21" t="s">
        <v>49</v>
      </c>
    </row>
    <row r="32" spans="1:5" s="22" customFormat="1" ht="12.75" hidden="1">
      <c r="A32" s="24">
        <v>1</v>
      </c>
      <c r="B32" s="23"/>
      <c r="C32" s="21"/>
      <c r="D32" s="23"/>
      <c r="E32" s="23"/>
    </row>
    <row r="33" spans="1:5" s="22" customFormat="1" ht="12.75" hidden="1">
      <c r="A33" s="24"/>
      <c r="B33" s="25" t="s">
        <v>53</v>
      </c>
      <c r="C33" s="24"/>
      <c r="D33" s="24"/>
      <c r="E33" s="24">
        <f>E32</f>
        <v>0</v>
      </c>
    </row>
    <row r="34" spans="1:5" s="22" customFormat="1" ht="12.75" hidden="1">
      <c r="A34" s="3"/>
      <c r="B34" s="27"/>
      <c r="C34" s="3"/>
      <c r="D34" s="3"/>
      <c r="E34" s="3"/>
    </row>
    <row r="35" spans="1:5" s="22" customFormat="1" ht="12.75" hidden="1">
      <c r="A35" s="21"/>
      <c r="B35" s="21"/>
      <c r="C35" s="21"/>
      <c r="D35" s="21"/>
      <c r="E35" s="21"/>
    </row>
    <row r="36" spans="1:5" s="22" customFormat="1" ht="12.75" hidden="1">
      <c r="A36" s="23" t="s">
        <v>1</v>
      </c>
      <c r="B36" s="23" t="s">
        <v>47</v>
      </c>
      <c r="C36" s="21" t="s">
        <v>2</v>
      </c>
      <c r="D36" s="21" t="s">
        <v>48</v>
      </c>
      <c r="E36" s="21" t="s">
        <v>49</v>
      </c>
    </row>
    <row r="37" spans="1:5" s="22" customFormat="1" ht="33" customHeight="1" hidden="1">
      <c r="A37" s="24">
        <v>1</v>
      </c>
      <c r="B37" s="23"/>
      <c r="C37" s="21"/>
      <c r="D37" s="23"/>
      <c r="E37" s="23"/>
    </row>
    <row r="38" spans="1:5" s="22" customFormat="1" ht="12.75" hidden="1">
      <c r="A38" s="24">
        <v>2</v>
      </c>
      <c r="B38" s="23"/>
      <c r="C38" s="21"/>
      <c r="D38" s="23"/>
      <c r="E38" s="23"/>
    </row>
    <row r="39" spans="1:5" s="22" customFormat="1" ht="12.75" hidden="1">
      <c r="A39" s="24">
        <v>3</v>
      </c>
      <c r="B39" s="28"/>
      <c r="C39" s="24"/>
      <c r="D39" s="24"/>
      <c r="E39" s="24"/>
    </row>
    <row r="40" spans="1:5" s="22" customFormat="1" ht="12.75" hidden="1">
      <c r="A40" s="24"/>
      <c r="B40" s="25" t="s">
        <v>53</v>
      </c>
      <c r="C40" s="24"/>
      <c r="D40" s="24"/>
      <c r="E40" s="24">
        <f>E37+E38+E39</f>
        <v>0</v>
      </c>
    </row>
    <row r="41" spans="1:5" s="22" customFormat="1" ht="12.75" hidden="1">
      <c r="A41" s="3"/>
      <c r="B41" s="27"/>
      <c r="C41" s="3"/>
      <c r="D41" s="3"/>
      <c r="E41" s="3"/>
    </row>
    <row r="42" spans="1:5" s="22" customFormat="1" ht="12.75" hidden="1">
      <c r="A42" s="21"/>
      <c r="B42" s="21"/>
      <c r="C42" s="21"/>
      <c r="D42" s="21"/>
      <c r="E42" s="21"/>
    </row>
    <row r="43" spans="1:5" s="22" customFormat="1" ht="12.75" hidden="1">
      <c r="A43" s="23" t="s">
        <v>1</v>
      </c>
      <c r="B43" s="23" t="s">
        <v>47</v>
      </c>
      <c r="C43" s="21" t="s">
        <v>2</v>
      </c>
      <c r="D43" s="21" t="s">
        <v>48</v>
      </c>
      <c r="E43" s="21" t="s">
        <v>49</v>
      </c>
    </row>
    <row r="44" spans="1:5" s="22" customFormat="1" ht="12.75" hidden="1">
      <c r="A44" s="24">
        <v>1</v>
      </c>
      <c r="B44" s="28"/>
      <c r="C44" s="24"/>
      <c r="D44" s="24"/>
      <c r="E44" s="24"/>
    </row>
    <row r="45" spans="1:5" s="22" customFormat="1" ht="12.75" hidden="1">
      <c r="A45" s="24">
        <v>2</v>
      </c>
      <c r="B45" s="23"/>
      <c r="C45" s="24"/>
      <c r="D45" s="23"/>
      <c r="E45" s="23"/>
    </row>
    <row r="46" spans="1:5" s="22" customFormat="1" ht="12.75" hidden="1">
      <c r="A46" s="24">
        <v>3</v>
      </c>
      <c r="B46" s="23"/>
      <c r="C46" s="23"/>
      <c r="D46" s="23"/>
      <c r="E46" s="23"/>
    </row>
    <row r="47" spans="1:5" s="22" customFormat="1" ht="12.75" hidden="1">
      <c r="A47" s="24"/>
      <c r="B47" s="25" t="s">
        <v>53</v>
      </c>
      <c r="C47" s="24"/>
      <c r="D47" s="24"/>
      <c r="E47" s="24">
        <f>E44+E45+E46</f>
        <v>0</v>
      </c>
    </row>
    <row r="48" spans="1:5" s="22" customFormat="1" ht="12.75" hidden="1">
      <c r="A48" s="21"/>
      <c r="B48" s="21"/>
      <c r="C48" s="21"/>
      <c r="D48" s="21"/>
      <c r="E48" s="21"/>
    </row>
    <row r="49" spans="1:5" s="22" customFormat="1" ht="12.75" hidden="1">
      <c r="A49" s="23" t="s">
        <v>1</v>
      </c>
      <c r="B49" s="23" t="s">
        <v>47</v>
      </c>
      <c r="C49" s="21" t="s">
        <v>2</v>
      </c>
      <c r="D49" s="21" t="s">
        <v>48</v>
      </c>
      <c r="E49" s="21" t="s">
        <v>49</v>
      </c>
    </row>
    <row r="50" spans="1:5" s="22" customFormat="1" ht="12.75" hidden="1">
      <c r="A50" s="24">
        <v>1</v>
      </c>
      <c r="B50" s="25"/>
      <c r="C50" s="24"/>
      <c r="D50" s="24"/>
      <c r="E50" s="24"/>
    </row>
    <row r="51" spans="1:5" s="22" customFormat="1" ht="12.75" hidden="1">
      <c r="A51" s="24">
        <v>2</v>
      </c>
      <c r="B51" s="25"/>
      <c r="C51" s="24"/>
      <c r="D51" s="3"/>
      <c r="E51" s="24"/>
    </row>
    <row r="52" spans="1:5" s="22" customFormat="1" ht="12.75" hidden="1">
      <c r="A52" s="24"/>
      <c r="B52" s="25" t="s">
        <v>53</v>
      </c>
      <c r="C52" s="24"/>
      <c r="D52" s="24"/>
      <c r="E52" s="24">
        <f>E50+E51</f>
        <v>0</v>
      </c>
    </row>
    <row r="53" spans="1:5" s="22" customFormat="1" ht="12.75" hidden="1">
      <c r="A53" s="30"/>
      <c r="B53" s="31"/>
      <c r="C53" s="30"/>
      <c r="D53" s="30"/>
      <c r="E53" s="30"/>
    </row>
    <row r="54" spans="1:5" s="22" customFormat="1" ht="12.75" hidden="1">
      <c r="A54" s="21"/>
      <c r="B54" s="21"/>
      <c r="C54" s="21"/>
      <c r="D54" s="21"/>
      <c r="E54" s="21"/>
    </row>
    <row r="55" spans="1:5" s="22" customFormat="1" ht="12.75" hidden="1">
      <c r="A55" s="23" t="s">
        <v>1</v>
      </c>
      <c r="B55" s="23" t="s">
        <v>47</v>
      </c>
      <c r="C55" s="21" t="s">
        <v>2</v>
      </c>
      <c r="D55" s="21" t="s">
        <v>48</v>
      </c>
      <c r="E55" s="21" t="s">
        <v>49</v>
      </c>
    </row>
    <row r="56" spans="1:5" s="22" customFormat="1" ht="12.75" hidden="1">
      <c r="A56" s="24">
        <v>1</v>
      </c>
      <c r="B56" s="32"/>
      <c r="C56" s="33"/>
      <c r="D56" s="32"/>
      <c r="E56" s="32"/>
    </row>
    <row r="57" spans="1:5" s="22" customFormat="1" ht="12.75" hidden="1">
      <c r="A57" s="24">
        <v>2</v>
      </c>
      <c r="B57" s="32"/>
      <c r="C57" s="33"/>
      <c r="D57" s="32"/>
      <c r="E57" s="32"/>
    </row>
    <row r="58" spans="1:5" s="22" customFormat="1" ht="12.75" hidden="1">
      <c r="A58" s="24"/>
      <c r="B58" s="25" t="s">
        <v>53</v>
      </c>
      <c r="C58" s="24"/>
      <c r="D58" s="24"/>
      <c r="E58" s="24">
        <f>E56+E57</f>
        <v>0</v>
      </c>
    </row>
    <row r="59" spans="1:5" s="22" customFormat="1" ht="12.75" hidden="1">
      <c r="A59" s="30"/>
      <c r="B59" s="31"/>
      <c r="C59" s="30"/>
      <c r="D59" s="30"/>
      <c r="E59" s="30"/>
    </row>
    <row r="60" spans="1:5" s="22" customFormat="1" ht="12.75" hidden="1">
      <c r="A60" s="21"/>
      <c r="B60" s="21"/>
      <c r="C60" s="21"/>
      <c r="D60" s="21"/>
      <c r="E60" s="21"/>
    </row>
    <row r="61" spans="1:5" s="22" customFormat="1" ht="12.75" hidden="1">
      <c r="A61" s="23" t="s">
        <v>1</v>
      </c>
      <c r="B61" s="23" t="s">
        <v>47</v>
      </c>
      <c r="C61" s="21" t="s">
        <v>2</v>
      </c>
      <c r="D61" s="21" t="s">
        <v>48</v>
      </c>
      <c r="E61" s="21" t="s">
        <v>49</v>
      </c>
    </row>
    <row r="62" spans="1:5" s="22" customFormat="1" ht="12.75" hidden="1">
      <c r="A62" s="24">
        <v>1</v>
      </c>
      <c r="B62" s="25"/>
      <c r="C62" s="23"/>
      <c r="D62" s="24"/>
      <c r="E62" s="24"/>
    </row>
    <row r="63" spans="1:5" s="22" customFormat="1" ht="12.75" hidden="1">
      <c r="A63" s="24">
        <v>2</v>
      </c>
      <c r="B63" s="28"/>
      <c r="C63" s="24"/>
      <c r="D63" s="24"/>
      <c r="E63" s="24"/>
    </row>
    <row r="64" spans="1:5" s="22" customFormat="1" ht="12.75" hidden="1">
      <c r="A64" s="24"/>
      <c r="B64" s="25" t="s">
        <v>53</v>
      </c>
      <c r="C64" s="24"/>
      <c r="D64" s="24"/>
      <c r="E64" s="24">
        <f>E62+E63</f>
        <v>0</v>
      </c>
    </row>
    <row r="65" s="22" customFormat="1" ht="12.75" hidden="1">
      <c r="B65" s="34"/>
    </row>
    <row r="66" spans="1:5" s="22" customFormat="1" ht="12.75" hidden="1">
      <c r="A66" s="21"/>
      <c r="B66" s="21"/>
      <c r="C66" s="21"/>
      <c r="D66" s="21"/>
      <c r="E66" s="21"/>
    </row>
    <row r="67" spans="1:5" s="22" customFormat="1" ht="12.75" hidden="1">
      <c r="A67" s="23" t="s">
        <v>1</v>
      </c>
      <c r="B67" s="23" t="s">
        <v>47</v>
      </c>
      <c r="C67" s="21" t="s">
        <v>2</v>
      </c>
      <c r="D67" s="21" t="s">
        <v>48</v>
      </c>
      <c r="E67" s="21" t="s">
        <v>49</v>
      </c>
    </row>
    <row r="68" spans="1:5" s="22" customFormat="1" ht="34.5" customHeight="1" hidden="1">
      <c r="A68" s="24">
        <v>1</v>
      </c>
      <c r="B68" s="25"/>
      <c r="C68" s="23"/>
      <c r="D68" s="24"/>
      <c r="E68" s="24"/>
    </row>
    <row r="69" spans="1:5" s="22" customFormat="1" ht="12.75" hidden="1">
      <c r="A69" s="24">
        <v>2</v>
      </c>
      <c r="B69" s="28"/>
      <c r="C69" s="24"/>
      <c r="D69" s="24"/>
      <c r="E69" s="24"/>
    </row>
    <row r="70" spans="1:5" s="22" customFormat="1" ht="12.75" hidden="1">
      <c r="A70" s="24"/>
      <c r="B70" s="25" t="s">
        <v>53</v>
      </c>
      <c r="C70" s="24"/>
      <c r="D70" s="24"/>
      <c r="E70" s="24">
        <f>E68+E69</f>
        <v>0</v>
      </c>
    </row>
    <row r="71" s="22" customFormat="1" ht="12.75" hidden="1">
      <c r="B71" s="34"/>
    </row>
    <row r="72" spans="1:5" s="22" customFormat="1" ht="12.75" hidden="1">
      <c r="A72" s="30"/>
      <c r="B72" s="31" t="s">
        <v>66</v>
      </c>
      <c r="C72" s="30"/>
      <c r="D72" s="30"/>
      <c r="E72" s="30">
        <f>E7+E15+E20+E28+E33+E40+E47+E52+E58+E64+E70</f>
        <v>386298.89</v>
      </c>
    </row>
    <row r="73" s="22" customFormat="1" ht="12.75">
      <c r="B73" s="34"/>
    </row>
    <row r="74" s="22" customFormat="1" ht="12.75">
      <c r="B74" s="34"/>
    </row>
    <row r="75" s="22" customFormat="1" ht="12.75">
      <c r="B75" s="34"/>
    </row>
  </sheetData>
  <sheetProtection selectLockedCells="1" selectUnlockedCells="1"/>
  <mergeCells count="11">
    <mergeCell ref="A1:E1"/>
    <mergeCell ref="A9:E9"/>
    <mergeCell ref="A16:E16"/>
    <mergeCell ref="A21:E21"/>
    <mergeCell ref="A30:E30"/>
    <mergeCell ref="A35:E35"/>
    <mergeCell ref="A42:E42"/>
    <mergeCell ref="A48:E48"/>
    <mergeCell ref="A54:E54"/>
    <mergeCell ref="A60:E60"/>
    <mergeCell ref="A66:E66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zoomScale="80" zoomScaleNormal="80" workbookViewId="0" topLeftCell="A35">
      <selection activeCell="G42" sqref="G42"/>
    </sheetView>
  </sheetViews>
  <sheetFormatPr defaultColWidth="12.57421875" defaultRowHeight="12.75"/>
  <cols>
    <col min="1" max="1" width="7.8515625" style="20" customWidth="1"/>
    <col min="2" max="2" width="46.7109375" style="20" customWidth="1"/>
    <col min="3" max="3" width="33.7109375" style="20" customWidth="1"/>
    <col min="4" max="4" width="47.28125" style="20" customWidth="1"/>
    <col min="5" max="5" width="18.421875" style="20" customWidth="1"/>
    <col min="6" max="16384" width="11.57421875" style="20" customWidth="1"/>
  </cols>
  <sheetData>
    <row r="1" spans="1:5" s="34" customFormat="1" ht="21.75" customHeight="1">
      <c r="A1" s="23" t="s">
        <v>46</v>
      </c>
      <c r="B1" s="23"/>
      <c r="C1" s="23"/>
      <c r="D1" s="23"/>
      <c r="E1" s="23"/>
    </row>
    <row r="2" spans="1:5" s="34" customFormat="1" ht="12.75">
      <c r="A2" s="23" t="s">
        <v>1</v>
      </c>
      <c r="B2" s="23" t="s">
        <v>47</v>
      </c>
      <c r="C2" s="23" t="s">
        <v>2</v>
      </c>
      <c r="D2" s="23" t="s">
        <v>48</v>
      </c>
      <c r="E2" s="23" t="s">
        <v>49</v>
      </c>
    </row>
    <row r="3" spans="1:5" s="34" customFormat="1" ht="12.75">
      <c r="A3" s="25">
        <v>1</v>
      </c>
      <c r="B3" s="25" t="s">
        <v>67</v>
      </c>
      <c r="C3" s="25" t="s">
        <v>51</v>
      </c>
      <c r="D3" s="25"/>
      <c r="E3" s="25">
        <v>5011.62</v>
      </c>
    </row>
    <row r="4" spans="1:5" s="34" customFormat="1" ht="23.25" customHeight="1">
      <c r="A4" s="25">
        <v>2</v>
      </c>
      <c r="B4" s="23" t="s">
        <v>68</v>
      </c>
      <c r="C4" s="23" t="s">
        <v>51</v>
      </c>
      <c r="D4" s="23" t="s">
        <v>69</v>
      </c>
      <c r="E4" s="23">
        <v>633.78</v>
      </c>
    </row>
    <row r="5" spans="1:5" s="34" customFormat="1" ht="36.75" customHeight="1" hidden="1">
      <c r="A5" s="25"/>
      <c r="B5" s="23" t="s">
        <v>70</v>
      </c>
      <c r="C5" s="23" t="s">
        <v>51</v>
      </c>
      <c r="D5" s="23"/>
      <c r="E5" s="23">
        <v>3967.49</v>
      </c>
    </row>
    <row r="6" spans="1:5" s="34" customFormat="1" ht="23.25" customHeight="1">
      <c r="A6" s="25">
        <v>3</v>
      </c>
      <c r="B6" s="23" t="s">
        <v>71</v>
      </c>
      <c r="C6" s="23" t="s">
        <v>51</v>
      </c>
      <c r="D6" s="23" t="s">
        <v>72</v>
      </c>
      <c r="E6" s="23">
        <v>342.18</v>
      </c>
    </row>
    <row r="7" spans="1:5" s="34" customFormat="1" ht="27.75" customHeight="1">
      <c r="A7" s="25">
        <v>4</v>
      </c>
      <c r="B7" s="23" t="s">
        <v>73</v>
      </c>
      <c r="C7" s="23" t="s">
        <v>51</v>
      </c>
      <c r="D7" s="23"/>
      <c r="E7" s="23">
        <v>198.97</v>
      </c>
    </row>
    <row r="8" spans="1:5" s="34" customFormat="1" ht="12.75">
      <c r="A8" s="25">
        <v>5</v>
      </c>
      <c r="B8" s="23" t="s">
        <v>74</v>
      </c>
      <c r="C8" s="23" t="s">
        <v>51</v>
      </c>
      <c r="D8" s="23"/>
      <c r="E8" s="25">
        <v>1591.74</v>
      </c>
    </row>
    <row r="9" spans="1:5" s="34" customFormat="1" ht="12.75">
      <c r="A9" s="25">
        <v>6</v>
      </c>
      <c r="B9" s="23" t="s">
        <v>75</v>
      </c>
      <c r="C9" s="23" t="s">
        <v>51</v>
      </c>
      <c r="D9" s="23" t="s">
        <v>76</v>
      </c>
      <c r="E9" s="25">
        <v>860</v>
      </c>
    </row>
    <row r="10" spans="1:5" s="34" customFormat="1" ht="12.75" hidden="1">
      <c r="A10" s="25"/>
      <c r="B10" s="25" t="s">
        <v>53</v>
      </c>
      <c r="C10" s="25"/>
      <c r="D10" s="25"/>
      <c r="E10" s="25">
        <f>E3+E4+E5+E6+E7+E8+E9</f>
        <v>12605.779999999999</v>
      </c>
    </row>
    <row r="11" spans="1:5" s="34" customFormat="1" ht="12.75" hidden="1">
      <c r="A11" s="27"/>
      <c r="B11" s="27"/>
      <c r="C11" s="27"/>
      <c r="D11" s="27"/>
      <c r="E11" s="27"/>
    </row>
    <row r="12" spans="1:5" s="34" customFormat="1" ht="29.25" customHeight="1">
      <c r="A12" s="23" t="s">
        <v>54</v>
      </c>
      <c r="B12" s="23"/>
      <c r="C12" s="23"/>
      <c r="D12" s="23"/>
      <c r="E12" s="23"/>
    </row>
    <row r="13" spans="1:5" s="34" customFormat="1" ht="12.75">
      <c r="A13" s="23" t="s">
        <v>1</v>
      </c>
      <c r="B13" s="23" t="s">
        <v>47</v>
      </c>
      <c r="C13" s="23" t="s">
        <v>2</v>
      </c>
      <c r="D13" s="23" t="s">
        <v>48</v>
      </c>
      <c r="E13" s="23" t="s">
        <v>49</v>
      </c>
    </row>
    <row r="14" spans="1:5" s="34" customFormat="1" ht="12.75" hidden="1">
      <c r="A14" s="25">
        <v>1</v>
      </c>
      <c r="B14" s="23" t="s">
        <v>70</v>
      </c>
      <c r="C14" s="23" t="s">
        <v>51</v>
      </c>
      <c r="D14" s="23"/>
      <c r="E14" s="25">
        <v>3503.33</v>
      </c>
    </row>
    <row r="15" spans="1:5" s="34" customFormat="1" ht="43.5" customHeight="1">
      <c r="A15" s="25">
        <v>1</v>
      </c>
      <c r="B15" s="23" t="s">
        <v>75</v>
      </c>
      <c r="C15" s="23" t="s">
        <v>51</v>
      </c>
      <c r="D15" s="23" t="s">
        <v>77</v>
      </c>
      <c r="E15" s="23">
        <v>4530</v>
      </c>
    </row>
    <row r="16" spans="1:5" s="34" customFormat="1" ht="48" customHeight="1">
      <c r="A16" s="25">
        <v>2</v>
      </c>
      <c r="B16" s="23" t="s">
        <v>73</v>
      </c>
      <c r="C16" s="23" t="s">
        <v>51</v>
      </c>
      <c r="D16" s="23"/>
      <c r="E16" s="23">
        <v>198.97</v>
      </c>
    </row>
    <row r="17" spans="1:5" s="34" customFormat="1" ht="12.75">
      <c r="A17" s="25">
        <v>3</v>
      </c>
      <c r="B17" s="23" t="s">
        <v>74</v>
      </c>
      <c r="C17" s="23" t="s">
        <v>51</v>
      </c>
      <c r="D17" s="23"/>
      <c r="E17" s="25">
        <v>1591.74</v>
      </c>
    </row>
    <row r="18" spans="1:5" s="34" customFormat="1" ht="12.75">
      <c r="A18" s="25">
        <v>4</v>
      </c>
      <c r="B18" s="23" t="s">
        <v>78</v>
      </c>
      <c r="C18" s="23" t="s">
        <v>51</v>
      </c>
      <c r="D18" s="23" t="s">
        <v>69</v>
      </c>
      <c r="E18" s="25">
        <v>745.92</v>
      </c>
    </row>
    <row r="19" spans="1:5" s="34" customFormat="1" ht="12.75" hidden="1">
      <c r="A19" s="25"/>
      <c r="B19" s="25" t="s">
        <v>53</v>
      </c>
      <c r="C19" s="25"/>
      <c r="D19" s="25"/>
      <c r="E19" s="25">
        <f>E14+E15+E16+E17+E18</f>
        <v>10569.96</v>
      </c>
    </row>
    <row r="20" spans="1:5" s="34" customFormat="1" ht="12.75" hidden="1">
      <c r="A20" s="27"/>
      <c r="B20" s="27"/>
      <c r="C20" s="27"/>
      <c r="D20" s="27"/>
      <c r="E20" s="27"/>
    </row>
    <row r="21" spans="1:5" s="36" customFormat="1" ht="24.75" customHeight="1">
      <c r="A21" s="35" t="s">
        <v>79</v>
      </c>
      <c r="B21" s="35"/>
      <c r="C21" s="35"/>
      <c r="D21" s="35"/>
      <c r="E21" s="35"/>
    </row>
    <row r="22" spans="1:5" s="34" customFormat="1" ht="12.75">
      <c r="A22" s="23" t="s">
        <v>1</v>
      </c>
      <c r="B22" s="23" t="s">
        <v>47</v>
      </c>
      <c r="C22" s="23" t="s">
        <v>2</v>
      </c>
      <c r="D22" s="23" t="s">
        <v>48</v>
      </c>
      <c r="E22" s="23" t="s">
        <v>49</v>
      </c>
    </row>
    <row r="23" spans="1:5" s="34" customFormat="1" ht="12.75">
      <c r="A23" s="25">
        <v>1</v>
      </c>
      <c r="B23" s="25" t="s">
        <v>80</v>
      </c>
      <c r="C23" s="25" t="s">
        <v>81</v>
      </c>
      <c r="D23" s="25" t="s">
        <v>82</v>
      </c>
      <c r="E23" s="25">
        <v>3180</v>
      </c>
    </row>
    <row r="24" spans="1:5" s="34" customFormat="1" ht="12.75">
      <c r="A24" s="25">
        <v>2</v>
      </c>
      <c r="B24" s="37" t="s">
        <v>80</v>
      </c>
      <c r="C24" s="23" t="s">
        <v>83</v>
      </c>
      <c r="D24" s="23" t="s">
        <v>84</v>
      </c>
      <c r="E24" s="23">
        <v>3180</v>
      </c>
    </row>
    <row r="25" spans="1:5" s="34" customFormat="1" ht="12.75">
      <c r="A25" s="25">
        <v>3</v>
      </c>
      <c r="B25" s="23" t="s">
        <v>73</v>
      </c>
      <c r="C25" s="23" t="s">
        <v>83</v>
      </c>
      <c r="D25" s="23"/>
      <c r="E25" s="23">
        <v>198.97</v>
      </c>
    </row>
    <row r="26" spans="1:5" s="34" customFormat="1" ht="12.75">
      <c r="A26" s="25">
        <v>4</v>
      </c>
      <c r="B26" s="23" t="s">
        <v>74</v>
      </c>
      <c r="C26" s="23" t="s">
        <v>83</v>
      </c>
      <c r="D26" s="23"/>
      <c r="E26" s="23">
        <v>1591.74</v>
      </c>
    </row>
    <row r="27" spans="1:5" s="34" customFormat="1" ht="12.75" hidden="1">
      <c r="A27" s="25">
        <v>5</v>
      </c>
      <c r="B27" s="25"/>
      <c r="C27" s="25"/>
      <c r="D27" s="25"/>
      <c r="E27" s="25"/>
    </row>
    <row r="28" spans="1:5" s="34" customFormat="1" ht="12.75" hidden="1">
      <c r="A28" s="25"/>
      <c r="B28" s="25" t="s">
        <v>53</v>
      </c>
      <c r="C28" s="25"/>
      <c r="D28" s="25"/>
      <c r="E28" s="25">
        <f>E24+E23+E25+E26+E27</f>
        <v>8150.71</v>
      </c>
    </row>
    <row r="29" spans="1:5" s="34" customFormat="1" ht="12.75" hidden="1">
      <c r="A29" s="27"/>
      <c r="B29" s="27"/>
      <c r="C29" s="27"/>
      <c r="D29" s="27"/>
      <c r="E29" s="27"/>
    </row>
    <row r="30" spans="1:5" s="36" customFormat="1" ht="25.5" customHeight="1">
      <c r="A30" s="35" t="s">
        <v>85</v>
      </c>
      <c r="B30" s="35"/>
      <c r="C30" s="35"/>
      <c r="D30" s="35"/>
      <c r="E30" s="35"/>
    </row>
    <row r="31" spans="1:5" s="34" customFormat="1" ht="12.75">
      <c r="A31" s="23" t="s">
        <v>1</v>
      </c>
      <c r="B31" s="23" t="s">
        <v>47</v>
      </c>
      <c r="C31" s="23" t="s">
        <v>2</v>
      </c>
      <c r="D31" s="23" t="s">
        <v>48</v>
      </c>
      <c r="E31" s="23" t="s">
        <v>49</v>
      </c>
    </row>
    <row r="32" spans="1:5" s="34" customFormat="1" ht="12.75">
      <c r="A32" s="25">
        <v>1</v>
      </c>
      <c r="B32" s="23" t="s">
        <v>73</v>
      </c>
      <c r="C32" s="23" t="s">
        <v>83</v>
      </c>
      <c r="D32" s="23"/>
      <c r="E32" s="23">
        <v>198.97</v>
      </c>
    </row>
    <row r="33" spans="1:5" s="34" customFormat="1" ht="12.75">
      <c r="A33" s="25">
        <v>2</v>
      </c>
      <c r="B33" s="23" t="s">
        <v>74</v>
      </c>
      <c r="C33" s="23" t="s">
        <v>83</v>
      </c>
      <c r="D33" s="23"/>
      <c r="E33" s="23">
        <v>1591.74</v>
      </c>
    </row>
    <row r="34" spans="1:5" s="34" customFormat="1" ht="12.75">
      <c r="A34" s="25">
        <v>3</v>
      </c>
      <c r="B34" s="23" t="s">
        <v>86</v>
      </c>
      <c r="C34" s="23" t="s">
        <v>83</v>
      </c>
      <c r="D34" s="23" t="s">
        <v>87</v>
      </c>
      <c r="E34" s="23">
        <v>1898.66</v>
      </c>
    </row>
    <row r="35" spans="1:5" s="34" customFormat="1" ht="12.75">
      <c r="A35" s="25">
        <v>4</v>
      </c>
      <c r="B35" s="23" t="s">
        <v>88</v>
      </c>
      <c r="C35" s="23" t="s">
        <v>83</v>
      </c>
      <c r="D35" s="23" t="s">
        <v>89</v>
      </c>
      <c r="E35" s="23">
        <v>1475.08</v>
      </c>
    </row>
    <row r="36" spans="1:5" s="34" customFormat="1" ht="12.75" hidden="1">
      <c r="A36" s="25"/>
      <c r="B36" s="25" t="s">
        <v>53</v>
      </c>
      <c r="C36" s="25"/>
      <c r="D36" s="25"/>
      <c r="E36" s="25">
        <f>E32+E33+E34+E35</f>
        <v>5164.45</v>
      </c>
    </row>
    <row r="37" spans="1:5" s="34" customFormat="1" ht="12.75" hidden="1">
      <c r="A37" s="27"/>
      <c r="B37" s="27"/>
      <c r="C37" s="27"/>
      <c r="D37" s="27"/>
      <c r="E37" s="27"/>
    </row>
    <row r="38" spans="1:5" s="36" customFormat="1" ht="20.25" customHeight="1">
      <c r="A38" s="35" t="s">
        <v>90</v>
      </c>
      <c r="B38" s="35"/>
      <c r="C38" s="35"/>
      <c r="D38" s="35"/>
      <c r="E38" s="35"/>
    </row>
    <row r="39" spans="1:5" s="34" customFormat="1" ht="12.75">
      <c r="A39" s="23" t="s">
        <v>1</v>
      </c>
      <c r="B39" s="23" t="s">
        <v>47</v>
      </c>
      <c r="C39" s="23" t="s">
        <v>2</v>
      </c>
      <c r="D39" s="23" t="s">
        <v>48</v>
      </c>
      <c r="E39" s="23" t="s">
        <v>49</v>
      </c>
    </row>
    <row r="40" spans="1:5" s="34" customFormat="1" ht="12.75">
      <c r="A40" s="25">
        <v>1</v>
      </c>
      <c r="B40" s="23" t="s">
        <v>73</v>
      </c>
      <c r="C40" s="23" t="s">
        <v>83</v>
      </c>
      <c r="D40" s="23"/>
      <c r="E40" s="23">
        <v>198.97</v>
      </c>
    </row>
    <row r="41" spans="1:5" s="34" customFormat="1" ht="15.75" customHeight="1">
      <c r="A41" s="25">
        <v>2</v>
      </c>
      <c r="B41" s="23" t="s">
        <v>74</v>
      </c>
      <c r="C41" s="23" t="s">
        <v>83</v>
      </c>
      <c r="D41" s="23"/>
      <c r="E41" s="23">
        <v>1591.74</v>
      </c>
    </row>
    <row r="42" spans="1:5" s="34" customFormat="1" ht="12.75">
      <c r="A42" s="25">
        <v>3</v>
      </c>
      <c r="B42" s="23" t="s">
        <v>91</v>
      </c>
      <c r="C42" s="23" t="s">
        <v>83</v>
      </c>
      <c r="D42" s="23"/>
      <c r="E42" s="23">
        <v>2489.1</v>
      </c>
    </row>
    <row r="43" spans="1:5" s="34" customFormat="1" ht="12.75" hidden="1">
      <c r="A43" s="25">
        <v>4</v>
      </c>
      <c r="B43" s="23"/>
      <c r="C43" s="23"/>
      <c r="D43" s="23"/>
      <c r="E43" s="23"/>
    </row>
    <row r="44" spans="1:5" s="34" customFormat="1" ht="12.75" hidden="1">
      <c r="A44" s="25">
        <v>5</v>
      </c>
      <c r="B44" s="23"/>
      <c r="C44" s="23"/>
      <c r="D44" s="23"/>
      <c r="E44" s="23"/>
    </row>
    <row r="45" spans="1:5" s="34" customFormat="1" ht="12.75" hidden="1">
      <c r="A45" s="25"/>
      <c r="B45" s="25" t="s">
        <v>53</v>
      </c>
      <c r="C45" s="25"/>
      <c r="D45" s="25"/>
      <c r="E45" s="25">
        <f>E40+E41+E42+E43+E44</f>
        <v>4279.8099999999995</v>
      </c>
    </row>
    <row r="46" spans="1:5" s="34" customFormat="1" ht="12.75" hidden="1">
      <c r="A46" s="27"/>
      <c r="B46" s="27"/>
      <c r="C46" s="27"/>
      <c r="D46" s="27"/>
      <c r="E46" s="27"/>
    </row>
    <row r="47" spans="1:5" s="36" customFormat="1" ht="21.75" customHeight="1">
      <c r="A47" s="35" t="s">
        <v>92</v>
      </c>
      <c r="B47" s="35"/>
      <c r="C47" s="35"/>
      <c r="D47" s="35"/>
      <c r="E47" s="35"/>
    </row>
    <row r="48" spans="1:5" s="34" customFormat="1" ht="12.75">
      <c r="A48" s="23" t="s">
        <v>1</v>
      </c>
      <c r="B48" s="23" t="s">
        <v>47</v>
      </c>
      <c r="C48" s="23" t="s">
        <v>2</v>
      </c>
      <c r="D48" s="23" t="s">
        <v>48</v>
      </c>
      <c r="E48" s="23" t="s">
        <v>49</v>
      </c>
    </row>
    <row r="49" spans="1:5" s="34" customFormat="1" ht="12.75">
      <c r="A49" s="25">
        <v>1</v>
      </c>
      <c r="B49" s="23" t="s">
        <v>73</v>
      </c>
      <c r="C49" s="23" t="s">
        <v>83</v>
      </c>
      <c r="D49" s="23"/>
      <c r="E49" s="23">
        <v>198.97</v>
      </c>
    </row>
    <row r="50" spans="1:5" s="34" customFormat="1" ht="21.75" customHeight="1">
      <c r="A50" s="25">
        <v>2</v>
      </c>
      <c r="B50" s="23" t="s">
        <v>93</v>
      </c>
      <c r="C50" s="23" t="s">
        <v>94</v>
      </c>
      <c r="D50" s="23"/>
      <c r="E50" s="23">
        <v>1085.06</v>
      </c>
    </row>
    <row r="51" spans="1:5" s="34" customFormat="1" ht="25.5" customHeight="1">
      <c r="A51" s="25">
        <v>3</v>
      </c>
      <c r="B51" s="23" t="s">
        <v>74</v>
      </c>
      <c r="C51" s="23" t="s">
        <v>83</v>
      </c>
      <c r="D51" s="23"/>
      <c r="E51" s="23">
        <v>1591.74</v>
      </c>
    </row>
    <row r="52" spans="1:5" s="34" customFormat="1" ht="29.25" customHeight="1">
      <c r="A52" s="25">
        <v>4</v>
      </c>
      <c r="B52" s="23" t="s">
        <v>95</v>
      </c>
      <c r="C52" s="23" t="s">
        <v>83</v>
      </c>
      <c r="D52" s="26"/>
      <c r="E52" s="23">
        <v>49016.61</v>
      </c>
    </row>
    <row r="53" spans="1:5" s="34" customFormat="1" ht="16.5" customHeight="1" hidden="1">
      <c r="A53" s="25">
        <v>5</v>
      </c>
      <c r="B53" s="23"/>
      <c r="C53" s="23"/>
      <c r="D53" s="23"/>
      <c r="E53" s="23"/>
    </row>
    <row r="54" spans="1:5" s="34" customFormat="1" ht="12.75" hidden="1">
      <c r="A54" s="25"/>
      <c r="B54" s="25" t="s">
        <v>53</v>
      </c>
      <c r="C54" s="25"/>
      <c r="D54" s="25"/>
      <c r="E54" s="25">
        <f>E49+E50+E51+E53+E52</f>
        <v>51892.38</v>
      </c>
    </row>
    <row r="55" spans="1:5" s="34" customFormat="1" ht="12.75" hidden="1">
      <c r="A55" s="27"/>
      <c r="B55" s="27"/>
      <c r="C55" s="27"/>
      <c r="D55" s="27"/>
      <c r="E55" s="27"/>
    </row>
    <row r="56" spans="1:5" s="34" customFormat="1" ht="20.25" customHeight="1">
      <c r="A56" s="23" t="s">
        <v>96</v>
      </c>
      <c r="B56" s="23"/>
      <c r="C56" s="23"/>
      <c r="D56" s="23"/>
      <c r="E56" s="23"/>
    </row>
    <row r="57" spans="1:5" s="34" customFormat="1" ht="12.75">
      <c r="A57" s="23" t="s">
        <v>1</v>
      </c>
      <c r="B57" s="23" t="s">
        <v>47</v>
      </c>
      <c r="C57" s="23" t="s">
        <v>2</v>
      </c>
      <c r="D57" s="23" t="s">
        <v>48</v>
      </c>
      <c r="E57" s="23" t="s">
        <v>49</v>
      </c>
    </row>
    <row r="58" spans="1:5" s="34" customFormat="1" ht="12.75">
      <c r="A58" s="25">
        <v>1</v>
      </c>
      <c r="B58" s="23" t="s">
        <v>74</v>
      </c>
      <c r="C58" s="23" t="s">
        <v>83</v>
      </c>
      <c r="D58" s="23"/>
      <c r="E58" s="23">
        <v>1591.74</v>
      </c>
    </row>
    <row r="59" spans="1:5" s="34" customFormat="1" ht="12.75">
      <c r="A59" s="25">
        <v>2</v>
      </c>
      <c r="B59" s="23" t="s">
        <v>73</v>
      </c>
      <c r="C59" s="23" t="s">
        <v>83</v>
      </c>
      <c r="D59" s="23"/>
      <c r="E59" s="23">
        <v>198.97</v>
      </c>
    </row>
    <row r="60" spans="1:5" s="34" customFormat="1" ht="12.75" hidden="1">
      <c r="A60" s="25">
        <v>3</v>
      </c>
      <c r="B60" s="23"/>
      <c r="C60" s="23"/>
      <c r="D60" s="23"/>
      <c r="E60" s="23"/>
    </row>
    <row r="61" spans="1:5" s="34" customFormat="1" ht="12.75" hidden="1">
      <c r="A61" s="25">
        <v>4</v>
      </c>
      <c r="B61" s="23"/>
      <c r="C61" s="23"/>
      <c r="D61" s="23"/>
      <c r="E61" s="23"/>
    </row>
    <row r="62" spans="1:5" s="34" customFormat="1" ht="12.75" hidden="1">
      <c r="A62" s="25"/>
      <c r="B62" s="25" t="s">
        <v>53</v>
      </c>
      <c r="C62" s="25"/>
      <c r="D62" s="25"/>
      <c r="E62" s="25">
        <f>E59+E61+E58+E60</f>
        <v>1790.71</v>
      </c>
    </row>
    <row r="63" spans="1:5" s="34" customFormat="1" ht="12.75" hidden="1">
      <c r="A63" s="25"/>
      <c r="B63" s="25"/>
      <c r="C63" s="25"/>
      <c r="D63" s="25"/>
      <c r="E63" s="25"/>
    </row>
    <row r="64" spans="1:5" s="34" customFormat="1" ht="24" customHeight="1">
      <c r="A64" s="23" t="s">
        <v>97</v>
      </c>
      <c r="B64" s="23"/>
      <c r="C64" s="23"/>
      <c r="D64" s="23"/>
      <c r="E64" s="23"/>
    </row>
    <row r="65" spans="1:5" s="34" customFormat="1" ht="12.75">
      <c r="A65" s="23" t="s">
        <v>1</v>
      </c>
      <c r="B65" s="23" t="s">
        <v>47</v>
      </c>
      <c r="C65" s="23" t="s">
        <v>2</v>
      </c>
      <c r="D65" s="23" t="s">
        <v>48</v>
      </c>
      <c r="E65" s="23" t="s">
        <v>49</v>
      </c>
    </row>
    <row r="66" spans="1:5" s="34" customFormat="1" ht="16.5" customHeight="1">
      <c r="A66" s="25">
        <v>1</v>
      </c>
      <c r="B66" s="23" t="s">
        <v>74</v>
      </c>
      <c r="C66" s="23" t="s">
        <v>83</v>
      </c>
      <c r="D66" s="25"/>
      <c r="E66" s="25">
        <v>1591.74</v>
      </c>
    </row>
    <row r="67" spans="1:5" s="34" customFormat="1" ht="30.75" customHeight="1">
      <c r="A67" s="25">
        <v>2</v>
      </c>
      <c r="B67" s="23" t="s">
        <v>73</v>
      </c>
      <c r="C67" s="23" t="s">
        <v>83</v>
      </c>
      <c r="D67" s="23"/>
      <c r="E67" s="23">
        <v>198.97</v>
      </c>
    </row>
    <row r="68" spans="1:5" s="34" customFormat="1" ht="12.75" hidden="1">
      <c r="A68" s="25">
        <v>3</v>
      </c>
      <c r="B68" s="25"/>
      <c r="C68" s="23"/>
      <c r="D68" s="23"/>
      <c r="E68" s="23"/>
    </row>
    <row r="69" spans="1:5" s="34" customFormat="1" ht="12.75" hidden="1">
      <c r="A69" s="25">
        <v>4</v>
      </c>
      <c r="B69" s="23"/>
      <c r="C69" s="23"/>
      <c r="D69" s="23"/>
      <c r="E69" s="23"/>
    </row>
    <row r="70" spans="1:5" s="34" customFormat="1" ht="12.75" hidden="1">
      <c r="A70" s="25"/>
      <c r="B70" s="25" t="s">
        <v>53</v>
      </c>
      <c r="C70" s="25"/>
      <c r="D70" s="25"/>
      <c r="E70" s="25">
        <f>E67+E68+E66+E69</f>
        <v>1790.71</v>
      </c>
    </row>
    <row r="71" spans="1:5" s="34" customFormat="1" ht="17.25" customHeight="1">
      <c r="A71" s="23" t="s">
        <v>98</v>
      </c>
      <c r="B71" s="23"/>
      <c r="C71" s="23"/>
      <c r="D71" s="23"/>
      <c r="E71" s="23"/>
    </row>
    <row r="72" spans="1:5" s="34" customFormat="1" ht="12.75">
      <c r="A72" s="23" t="s">
        <v>1</v>
      </c>
      <c r="B72" s="23" t="s">
        <v>47</v>
      </c>
      <c r="C72" s="23" t="s">
        <v>2</v>
      </c>
      <c r="D72" s="23" t="s">
        <v>48</v>
      </c>
      <c r="E72" s="23" t="s">
        <v>49</v>
      </c>
    </row>
    <row r="73" spans="1:5" s="34" customFormat="1" ht="12.75">
      <c r="A73" s="25">
        <v>1</v>
      </c>
      <c r="B73" s="23" t="s">
        <v>74</v>
      </c>
      <c r="C73" s="23" t="s">
        <v>83</v>
      </c>
      <c r="D73" s="25"/>
      <c r="E73" s="25">
        <v>1591.74</v>
      </c>
    </row>
    <row r="74" spans="1:5" s="34" customFormat="1" ht="29.25" customHeight="1">
      <c r="A74" s="25">
        <v>2</v>
      </c>
      <c r="B74" s="23" t="s">
        <v>73</v>
      </c>
      <c r="C74" s="23" t="s">
        <v>83</v>
      </c>
      <c r="D74" s="23"/>
      <c r="E74" s="23">
        <v>198.97</v>
      </c>
    </row>
    <row r="75" spans="1:5" s="34" customFormat="1" ht="29.25" customHeight="1">
      <c r="A75" s="25">
        <v>3</v>
      </c>
      <c r="B75" s="23" t="s">
        <v>99</v>
      </c>
      <c r="C75" s="23" t="s">
        <v>51</v>
      </c>
      <c r="D75" s="23"/>
      <c r="E75" s="23">
        <v>3001.46</v>
      </c>
    </row>
    <row r="76" spans="1:5" s="34" customFormat="1" ht="29.25" customHeight="1">
      <c r="A76" s="25">
        <v>4</v>
      </c>
      <c r="B76" s="28" t="s">
        <v>100</v>
      </c>
      <c r="C76" s="25" t="s">
        <v>51</v>
      </c>
      <c r="D76" s="25" t="s">
        <v>101</v>
      </c>
      <c r="E76" s="25">
        <v>489.82</v>
      </c>
    </row>
    <row r="77" spans="1:5" s="34" customFormat="1" ht="12.75">
      <c r="A77" s="25">
        <v>5</v>
      </c>
      <c r="B77" s="28" t="s">
        <v>102</v>
      </c>
      <c r="C77" s="25" t="s">
        <v>51</v>
      </c>
      <c r="D77" s="25" t="s">
        <v>103</v>
      </c>
      <c r="E77" s="25">
        <v>1405.42</v>
      </c>
    </row>
    <row r="78" spans="1:5" s="34" customFormat="1" ht="12.75" hidden="1">
      <c r="A78" s="25"/>
      <c r="B78" s="25" t="s">
        <v>53</v>
      </c>
      <c r="C78" s="25"/>
      <c r="D78" s="25"/>
      <c r="E78" s="25">
        <f>SUM(E73:E77)</f>
        <v>6687.41</v>
      </c>
    </row>
    <row r="79" spans="1:5" s="34" customFormat="1" ht="12.75" hidden="1">
      <c r="A79" s="31"/>
      <c r="B79" s="31"/>
      <c r="C79" s="31"/>
      <c r="D79" s="31"/>
      <c r="E79" s="31"/>
    </row>
    <row r="80" spans="1:5" s="34" customFormat="1" ht="18" customHeight="1">
      <c r="A80" s="23" t="s">
        <v>104</v>
      </c>
      <c r="B80" s="23"/>
      <c r="C80" s="23"/>
      <c r="D80" s="23"/>
      <c r="E80" s="23"/>
    </row>
    <row r="81" spans="1:5" s="34" customFormat="1" ht="12.75">
      <c r="A81" s="23" t="s">
        <v>1</v>
      </c>
      <c r="B81" s="23" t="s">
        <v>47</v>
      </c>
      <c r="C81" s="23" t="s">
        <v>2</v>
      </c>
      <c r="D81" s="23" t="s">
        <v>48</v>
      </c>
      <c r="E81" s="23" t="s">
        <v>49</v>
      </c>
    </row>
    <row r="82" spans="1:5" s="34" customFormat="1" ht="12.75">
      <c r="A82" s="25">
        <v>1</v>
      </c>
      <c r="B82" s="25" t="s">
        <v>105</v>
      </c>
      <c r="C82" s="25" t="s">
        <v>51</v>
      </c>
      <c r="D82" s="25" t="s">
        <v>106</v>
      </c>
      <c r="E82" s="25">
        <v>8576.4</v>
      </c>
    </row>
    <row r="83" spans="1:5" s="34" customFormat="1" ht="12.75">
      <c r="A83" s="25">
        <v>2</v>
      </c>
      <c r="B83" s="23" t="s">
        <v>74</v>
      </c>
      <c r="C83" s="23" t="s">
        <v>83</v>
      </c>
      <c r="D83" s="25"/>
      <c r="E83" s="25">
        <v>1591.74</v>
      </c>
    </row>
    <row r="84" spans="1:5" s="34" customFormat="1" ht="31.5" customHeight="1">
      <c r="A84" s="25">
        <v>3</v>
      </c>
      <c r="B84" s="23" t="s">
        <v>73</v>
      </c>
      <c r="C84" s="23" t="s">
        <v>83</v>
      </c>
      <c r="D84" s="23"/>
      <c r="E84" s="23">
        <v>198.97</v>
      </c>
    </row>
    <row r="85" spans="1:5" s="34" customFormat="1" ht="12.75">
      <c r="A85" s="25">
        <v>4</v>
      </c>
      <c r="B85" s="25" t="s">
        <v>107</v>
      </c>
      <c r="C85" s="25" t="s">
        <v>51</v>
      </c>
      <c r="D85" s="25" t="s">
        <v>108</v>
      </c>
      <c r="E85" s="25">
        <v>2940</v>
      </c>
    </row>
    <row r="86" spans="1:5" s="34" customFormat="1" ht="12.75">
      <c r="A86" s="25">
        <v>5</v>
      </c>
      <c r="B86" s="25" t="s">
        <v>109</v>
      </c>
      <c r="C86" s="25" t="s">
        <v>51</v>
      </c>
      <c r="D86" s="25"/>
      <c r="E86" s="25">
        <v>2290.32</v>
      </c>
    </row>
    <row r="87" spans="1:5" s="34" customFormat="1" ht="12.75" hidden="1">
      <c r="A87" s="25"/>
      <c r="B87" s="25" t="s">
        <v>53</v>
      </c>
      <c r="C87" s="25"/>
      <c r="D87" s="25"/>
      <c r="E87" s="25">
        <f>SUM(E82:E86)</f>
        <v>15597.43</v>
      </c>
    </row>
    <row r="88" s="34" customFormat="1" ht="12.75" hidden="1"/>
    <row r="89" spans="1:5" s="34" customFormat="1" ht="21" customHeight="1">
      <c r="A89" s="23" t="s">
        <v>62</v>
      </c>
      <c r="B89" s="23"/>
      <c r="C89" s="23"/>
      <c r="D89" s="23"/>
      <c r="E89" s="23"/>
    </row>
    <row r="90" spans="1:5" s="34" customFormat="1" ht="12.75">
      <c r="A90" s="23" t="s">
        <v>1</v>
      </c>
      <c r="B90" s="23" t="s">
        <v>47</v>
      </c>
      <c r="C90" s="23" t="s">
        <v>2</v>
      </c>
      <c r="D90" s="23" t="s">
        <v>48</v>
      </c>
      <c r="E90" s="23" t="s">
        <v>49</v>
      </c>
    </row>
    <row r="91" spans="1:5" s="34" customFormat="1" ht="12.75">
      <c r="A91" s="25">
        <v>1</v>
      </c>
      <c r="B91" s="23" t="s">
        <v>74</v>
      </c>
      <c r="C91" s="23" t="s">
        <v>83</v>
      </c>
      <c r="D91" s="25"/>
      <c r="E91" s="25">
        <v>1591.74</v>
      </c>
    </row>
    <row r="92" spans="1:5" s="34" customFormat="1" ht="12.75">
      <c r="A92" s="25">
        <v>2</v>
      </c>
      <c r="B92" s="23" t="s">
        <v>73</v>
      </c>
      <c r="C92" s="23" t="s">
        <v>83</v>
      </c>
      <c r="D92" s="23"/>
      <c r="E92" s="23">
        <v>198.97</v>
      </c>
    </row>
    <row r="93" spans="1:5" s="34" customFormat="1" ht="12.75">
      <c r="A93" s="25">
        <v>3</v>
      </c>
      <c r="B93" s="37" t="s">
        <v>107</v>
      </c>
      <c r="C93" s="23" t="s">
        <v>83</v>
      </c>
      <c r="D93" s="37" t="s">
        <v>110</v>
      </c>
      <c r="E93" s="37">
        <v>1250</v>
      </c>
    </row>
    <row r="94" spans="1:5" s="34" customFormat="1" ht="12.75">
      <c r="A94" s="25">
        <v>4</v>
      </c>
      <c r="B94" s="37" t="s">
        <v>107</v>
      </c>
      <c r="C94" s="23" t="s">
        <v>83</v>
      </c>
      <c r="D94" s="37" t="s">
        <v>111</v>
      </c>
      <c r="E94" s="37">
        <v>600</v>
      </c>
    </row>
    <row r="95" spans="1:5" s="34" customFormat="1" ht="12.75" hidden="1">
      <c r="A95" s="25">
        <v>5</v>
      </c>
      <c r="B95" s="25" t="s">
        <v>70</v>
      </c>
      <c r="C95" s="23" t="s">
        <v>83</v>
      </c>
      <c r="D95" s="25"/>
      <c r="E95" s="25">
        <v>1385.38</v>
      </c>
    </row>
    <row r="96" spans="1:5" s="34" customFormat="1" ht="12.75">
      <c r="A96" s="25">
        <v>5</v>
      </c>
      <c r="B96" s="25" t="s">
        <v>112</v>
      </c>
      <c r="C96" s="23" t="s">
        <v>51</v>
      </c>
      <c r="D96" s="25"/>
      <c r="E96" s="25">
        <v>2159.96</v>
      </c>
    </row>
    <row r="97" spans="1:5" s="34" customFormat="1" ht="12.75" hidden="1">
      <c r="A97" s="25">
        <v>7</v>
      </c>
      <c r="B97" s="23"/>
      <c r="C97" s="23"/>
      <c r="D97" s="23"/>
      <c r="E97" s="23"/>
    </row>
    <row r="98" spans="1:5" s="34" customFormat="1" ht="12.75" hidden="1">
      <c r="A98" s="25"/>
      <c r="B98" s="25" t="s">
        <v>53</v>
      </c>
      <c r="C98" s="25"/>
      <c r="D98" s="25"/>
      <c r="E98" s="25">
        <f>SUM(E91:E97)</f>
        <v>7186.05</v>
      </c>
    </row>
    <row r="99" s="34" customFormat="1" ht="12.75" hidden="1"/>
    <row r="100" spans="1:5" s="34" customFormat="1" ht="19.5" customHeight="1">
      <c r="A100" s="23" t="s">
        <v>113</v>
      </c>
      <c r="B100" s="23"/>
      <c r="C100" s="23"/>
      <c r="D100" s="23"/>
      <c r="E100" s="23"/>
    </row>
    <row r="101" spans="1:5" s="34" customFormat="1" ht="12.75">
      <c r="A101" s="23" t="s">
        <v>1</v>
      </c>
      <c r="B101" s="23" t="s">
        <v>47</v>
      </c>
      <c r="C101" s="23" t="s">
        <v>2</v>
      </c>
      <c r="D101" s="23" t="s">
        <v>48</v>
      </c>
      <c r="E101" s="23" t="s">
        <v>49</v>
      </c>
    </row>
    <row r="102" spans="1:5" s="34" customFormat="1" ht="12.75">
      <c r="A102" s="25">
        <v>1</v>
      </c>
      <c r="B102" s="25" t="s">
        <v>114</v>
      </c>
      <c r="C102" s="23" t="s">
        <v>51</v>
      </c>
      <c r="D102" s="25" t="s">
        <v>115</v>
      </c>
      <c r="E102" s="25">
        <v>32839.33</v>
      </c>
    </row>
    <row r="103" spans="1:5" s="34" customFormat="1" ht="12.75">
      <c r="A103" s="25">
        <v>2</v>
      </c>
      <c r="B103" s="23" t="s">
        <v>116</v>
      </c>
      <c r="C103" s="23" t="s">
        <v>51</v>
      </c>
      <c r="D103" s="23" t="s">
        <v>115</v>
      </c>
      <c r="E103" s="23">
        <v>28416.96</v>
      </c>
    </row>
    <row r="104" spans="1:5" s="34" customFormat="1" ht="12.75">
      <c r="A104" s="25">
        <v>3</v>
      </c>
      <c r="B104" s="23" t="s">
        <v>74</v>
      </c>
      <c r="C104" s="23" t="s">
        <v>83</v>
      </c>
      <c r="D104" s="25"/>
      <c r="E104" s="25">
        <v>1591.74</v>
      </c>
    </row>
    <row r="105" spans="1:5" s="34" customFormat="1" ht="12.75">
      <c r="A105" s="25">
        <v>4</v>
      </c>
      <c r="B105" s="23" t="s">
        <v>73</v>
      </c>
      <c r="C105" s="23" t="s">
        <v>83</v>
      </c>
      <c r="D105" s="23"/>
      <c r="E105" s="23">
        <v>198.97</v>
      </c>
    </row>
    <row r="106" spans="1:5" s="34" customFormat="1" ht="12.75">
      <c r="A106" s="25">
        <v>5</v>
      </c>
      <c r="B106" s="37" t="s">
        <v>117</v>
      </c>
      <c r="C106" s="23" t="s">
        <v>83</v>
      </c>
      <c r="D106" s="25" t="s">
        <v>118</v>
      </c>
      <c r="E106" s="25">
        <v>2074.14</v>
      </c>
    </row>
    <row r="107" spans="1:5" s="34" customFormat="1" ht="12.75" hidden="1">
      <c r="A107" s="25"/>
      <c r="B107" s="25" t="s">
        <v>53</v>
      </c>
      <c r="C107" s="25"/>
      <c r="D107" s="25"/>
      <c r="E107" s="25">
        <f>E103+E102+E104+E105+E106</f>
        <v>65121.14</v>
      </c>
    </row>
    <row r="108" s="34" customFormat="1" ht="12.75" hidden="1"/>
    <row r="109" spans="1:5" s="34" customFormat="1" ht="12.75" hidden="1">
      <c r="A109" s="23"/>
      <c r="B109" s="23"/>
      <c r="C109" s="23"/>
      <c r="D109" s="23"/>
      <c r="E109" s="23"/>
    </row>
    <row r="110" spans="1:5" s="34" customFormat="1" ht="12.75" hidden="1">
      <c r="A110" s="23" t="s">
        <v>1</v>
      </c>
      <c r="B110" s="23" t="s">
        <v>47</v>
      </c>
      <c r="C110" s="23" t="s">
        <v>2</v>
      </c>
      <c r="D110" s="23" t="s">
        <v>48</v>
      </c>
      <c r="E110" s="23" t="s">
        <v>49</v>
      </c>
    </row>
    <row r="111" spans="1:5" s="34" customFormat="1" ht="12.75" hidden="1">
      <c r="A111" s="25">
        <v>1</v>
      </c>
      <c r="B111" s="25"/>
      <c r="C111" s="25"/>
      <c r="D111" s="25"/>
      <c r="E111" s="25"/>
    </row>
    <row r="112" spans="1:5" s="34" customFormat="1" ht="31.5" customHeight="1" hidden="1">
      <c r="A112" s="25">
        <v>2</v>
      </c>
      <c r="B112" s="23"/>
      <c r="C112" s="23"/>
      <c r="D112" s="23"/>
      <c r="E112" s="23"/>
    </row>
    <row r="113" spans="1:5" s="34" customFormat="1" ht="12.75" hidden="1">
      <c r="A113" s="25">
        <v>3</v>
      </c>
      <c r="B113" s="25"/>
      <c r="C113" s="25"/>
      <c r="D113" s="25"/>
      <c r="E113" s="25"/>
    </row>
    <row r="114" spans="1:5" s="34" customFormat="1" ht="12.75" hidden="1">
      <c r="A114" s="25">
        <v>4</v>
      </c>
      <c r="B114" s="28"/>
      <c r="C114" s="25"/>
      <c r="D114" s="28"/>
      <c r="E114" s="25"/>
    </row>
    <row r="115" spans="1:5" s="34" customFormat="1" ht="12.75" hidden="1">
      <c r="A115" s="25"/>
      <c r="B115" s="25" t="s">
        <v>53</v>
      </c>
      <c r="C115" s="25"/>
      <c r="D115" s="25"/>
      <c r="E115" s="25">
        <f>E112+E111+E113+E114</f>
        <v>0</v>
      </c>
    </row>
    <row r="116" s="34" customFormat="1" ht="12.75" hidden="1"/>
    <row r="117" spans="1:5" s="34" customFormat="1" ht="12.75" hidden="1">
      <c r="A117" s="31"/>
      <c r="B117" s="31" t="s">
        <v>66</v>
      </c>
      <c r="C117" s="31"/>
      <c r="D117" s="31"/>
      <c r="E117" s="31">
        <f>E10+E19+E28+E36+E45+E54+E62+E70+E78+E87+E98+E107+E115</f>
        <v>190836.54</v>
      </c>
    </row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</sheetData>
  <sheetProtection selectLockedCells="1" selectUnlockedCells="1"/>
  <mergeCells count="13">
    <mergeCell ref="A1:E1"/>
    <mergeCell ref="A12:E12"/>
    <mergeCell ref="A21:E21"/>
    <mergeCell ref="A30:E30"/>
    <mergeCell ref="A38:E38"/>
    <mergeCell ref="A47:E47"/>
    <mergeCell ref="A56:E56"/>
    <mergeCell ref="A64:E64"/>
    <mergeCell ref="A71:E71"/>
    <mergeCell ref="A80:E80"/>
    <mergeCell ref="A89:E89"/>
    <mergeCell ref="A100:E100"/>
    <mergeCell ref="A109:E109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="80" zoomScaleNormal="80" workbookViewId="0" topLeftCell="A1">
      <selection activeCell="A12" sqref="A12"/>
    </sheetView>
  </sheetViews>
  <sheetFormatPr defaultColWidth="12.57421875" defaultRowHeight="12.75"/>
  <cols>
    <col min="1" max="1" width="10.00390625" style="0" customWidth="1"/>
    <col min="2" max="2" width="32.00390625" style="0" customWidth="1"/>
    <col min="3" max="3" width="33.7109375" style="0" customWidth="1"/>
    <col min="4" max="4" width="36.8515625" style="0" customWidth="1"/>
    <col min="5" max="5" width="18.421875" style="0" customWidth="1"/>
    <col min="6" max="16384" width="11.57421875" style="0" customWidth="1"/>
  </cols>
  <sheetData>
    <row r="1" spans="1:5" s="22" customFormat="1" ht="12.75">
      <c r="A1" s="21" t="s">
        <v>119</v>
      </c>
      <c r="B1" s="21"/>
      <c r="C1" s="21"/>
      <c r="D1" s="21"/>
      <c r="E1" s="21"/>
    </row>
    <row r="2" spans="1:5" s="22" customFormat="1" ht="12.75">
      <c r="A2" s="23" t="s">
        <v>1</v>
      </c>
      <c r="B2" s="21" t="s">
        <v>47</v>
      </c>
      <c r="C2" s="21" t="s">
        <v>2</v>
      </c>
      <c r="D2" s="21" t="s">
        <v>48</v>
      </c>
      <c r="E2" s="21" t="s">
        <v>49</v>
      </c>
    </row>
    <row r="3" spans="1:5" s="22" customFormat="1" ht="12.75">
      <c r="A3" s="24">
        <v>1</v>
      </c>
      <c r="B3" s="23" t="s">
        <v>120</v>
      </c>
      <c r="C3" s="21" t="s">
        <v>94</v>
      </c>
      <c r="D3" s="23" t="s">
        <v>57</v>
      </c>
      <c r="E3" s="23">
        <v>4622.37</v>
      </c>
    </row>
    <row r="4" spans="1:5" s="22" customFormat="1" ht="12.75">
      <c r="A4" s="24">
        <v>2</v>
      </c>
      <c r="B4" s="23" t="s">
        <v>121</v>
      </c>
      <c r="C4" s="21" t="s">
        <v>94</v>
      </c>
      <c r="D4" s="23" t="s">
        <v>122</v>
      </c>
      <c r="E4" s="23">
        <v>25626</v>
      </c>
    </row>
    <row r="5" spans="1:5" s="22" customFormat="1" ht="12.75">
      <c r="A5" s="24">
        <v>3</v>
      </c>
      <c r="B5" s="23" t="s">
        <v>123</v>
      </c>
      <c r="C5" s="21" t="s">
        <v>94</v>
      </c>
      <c r="D5" s="21" t="s">
        <v>124</v>
      </c>
      <c r="E5" s="21">
        <v>3355.96</v>
      </c>
    </row>
    <row r="6" spans="1:5" s="22" customFormat="1" ht="12.75">
      <c r="A6" s="24">
        <v>4</v>
      </c>
      <c r="B6" s="23" t="s">
        <v>125</v>
      </c>
      <c r="C6" s="21" t="s">
        <v>94</v>
      </c>
      <c r="D6" s="21" t="s">
        <v>126</v>
      </c>
      <c r="E6" s="21">
        <v>2642</v>
      </c>
    </row>
    <row r="7" spans="1:5" s="22" customFormat="1" ht="12.75">
      <c r="A7" s="24">
        <v>5</v>
      </c>
      <c r="B7" s="23" t="s">
        <v>127</v>
      </c>
      <c r="C7" s="21" t="s">
        <v>94</v>
      </c>
      <c r="D7" s="21" t="s">
        <v>128</v>
      </c>
      <c r="E7" s="21">
        <v>2160.81</v>
      </c>
    </row>
    <row r="8" spans="1:5" s="22" customFormat="1" ht="12.75">
      <c r="A8" s="24">
        <v>6</v>
      </c>
      <c r="B8" s="23" t="s">
        <v>127</v>
      </c>
      <c r="C8" s="21" t="s">
        <v>94</v>
      </c>
      <c r="D8" s="21" t="s">
        <v>129</v>
      </c>
      <c r="E8" s="21">
        <v>2133.86</v>
      </c>
    </row>
    <row r="9" spans="1:5" s="22" customFormat="1" ht="12.75" hidden="1">
      <c r="A9" s="24"/>
      <c r="B9" s="24"/>
      <c r="C9" s="24"/>
      <c r="D9" s="24"/>
      <c r="E9" s="24"/>
    </row>
    <row r="10" spans="1:5" s="22" customFormat="1" ht="12.75" hidden="1">
      <c r="A10" s="24"/>
      <c r="B10" s="24" t="s">
        <v>53</v>
      </c>
      <c r="C10" s="24"/>
      <c r="D10" s="24"/>
      <c r="E10" s="24">
        <f>E3+E4+E5+E6+E7+E8</f>
        <v>40541</v>
      </c>
    </row>
    <row r="11" spans="1:5" s="22" customFormat="1" ht="12.75" hidden="1">
      <c r="A11" s="3"/>
      <c r="B11" s="3"/>
      <c r="C11" s="3"/>
      <c r="D11" s="3"/>
      <c r="E11" s="3"/>
    </row>
    <row r="12" spans="1:5" s="22" customFormat="1" ht="12.75">
      <c r="A12" s="21" t="s">
        <v>130</v>
      </c>
      <c r="B12" s="21"/>
      <c r="C12" s="21"/>
      <c r="D12" s="21"/>
      <c r="E12" s="21"/>
    </row>
    <row r="13" spans="1:5" s="22" customFormat="1" ht="12.75">
      <c r="A13" s="23" t="s">
        <v>1</v>
      </c>
      <c r="B13" s="21" t="s">
        <v>47</v>
      </c>
      <c r="C13" s="21" t="s">
        <v>2</v>
      </c>
      <c r="D13" s="21" t="s">
        <v>48</v>
      </c>
      <c r="E13" s="21" t="s">
        <v>49</v>
      </c>
    </row>
    <row r="14" spans="1:5" s="22" customFormat="1" ht="12.75">
      <c r="A14" s="24">
        <v>1</v>
      </c>
      <c r="B14" s="23" t="s">
        <v>131</v>
      </c>
      <c r="C14" s="21" t="s">
        <v>94</v>
      </c>
      <c r="D14" s="23" t="s">
        <v>132</v>
      </c>
      <c r="E14" s="23">
        <v>19274.24</v>
      </c>
    </row>
    <row r="15" spans="1:5" ht="12.75" hidden="1">
      <c r="A15" s="38">
        <v>2</v>
      </c>
      <c r="B15" s="39"/>
      <c r="C15" s="40"/>
      <c r="D15" s="39"/>
      <c r="E15" s="39"/>
    </row>
    <row r="16" spans="1:5" ht="12.75" hidden="1">
      <c r="A16" s="38">
        <v>3</v>
      </c>
      <c r="B16" s="39"/>
      <c r="C16" s="39"/>
      <c r="D16" s="39"/>
      <c r="E16" s="39"/>
    </row>
    <row r="17" spans="1:5" ht="12.75" hidden="1">
      <c r="A17" s="38">
        <v>4</v>
      </c>
      <c r="B17" s="38"/>
      <c r="C17" s="38"/>
      <c r="D17" s="38"/>
      <c r="E17" s="38"/>
    </row>
    <row r="18" spans="1:5" ht="12.75" hidden="1">
      <c r="A18" s="41"/>
      <c r="B18" s="41" t="s">
        <v>53</v>
      </c>
      <c r="C18" s="41"/>
      <c r="D18" s="41"/>
      <c r="E18" s="41">
        <f>E15+E16+E14+E17</f>
        <v>19274.24</v>
      </c>
    </row>
    <row r="19" spans="1:5" ht="12.75" hidden="1">
      <c r="A19" s="42"/>
      <c r="B19" s="42"/>
      <c r="C19" s="42"/>
      <c r="D19" s="42"/>
      <c r="E19" s="42"/>
    </row>
    <row r="20" spans="1:5" ht="12.75" hidden="1">
      <c r="A20" s="43" t="s">
        <v>1</v>
      </c>
      <c r="B20" s="44" t="s">
        <v>47</v>
      </c>
      <c r="C20" s="44" t="s">
        <v>2</v>
      </c>
      <c r="D20" s="44" t="s">
        <v>48</v>
      </c>
      <c r="E20" s="44" t="s">
        <v>49</v>
      </c>
    </row>
    <row r="21" spans="1:5" ht="73.5" customHeight="1" hidden="1">
      <c r="A21" s="45">
        <v>1</v>
      </c>
      <c r="B21" s="39"/>
      <c r="C21" s="40"/>
      <c r="D21" s="39"/>
      <c r="E21" s="39"/>
    </row>
    <row r="22" spans="1:5" ht="30.75" customHeight="1" hidden="1">
      <c r="A22" s="45">
        <v>2</v>
      </c>
      <c r="B22" s="39"/>
      <c r="C22" s="39"/>
      <c r="D22" s="39"/>
      <c r="E22" s="39"/>
    </row>
    <row r="23" spans="1:5" ht="12.75" hidden="1">
      <c r="A23" s="41"/>
      <c r="B23" s="41" t="s">
        <v>53</v>
      </c>
      <c r="C23" s="41"/>
      <c r="D23" s="41"/>
      <c r="E23" s="41">
        <f>E21+E22</f>
        <v>0</v>
      </c>
    </row>
    <row r="24" spans="1:5" ht="12.75" hidden="1">
      <c r="A24" s="42"/>
      <c r="B24" s="42"/>
      <c r="C24" s="42"/>
      <c r="D24" s="42"/>
      <c r="E24" s="42"/>
    </row>
    <row r="25" spans="1:5" ht="12.75" hidden="1">
      <c r="A25" s="43" t="s">
        <v>1</v>
      </c>
      <c r="B25" s="44" t="s">
        <v>47</v>
      </c>
      <c r="C25" s="44" t="s">
        <v>2</v>
      </c>
      <c r="D25" s="44" t="s">
        <v>48</v>
      </c>
      <c r="E25" s="44" t="s">
        <v>49</v>
      </c>
    </row>
    <row r="26" spans="1:5" ht="12.75" hidden="1">
      <c r="A26" s="46">
        <v>1</v>
      </c>
      <c r="B26" s="39"/>
      <c r="C26" s="40"/>
      <c r="D26" s="39"/>
      <c r="E26" s="39"/>
    </row>
    <row r="27" spans="1:5" ht="12.75" hidden="1">
      <c r="A27" s="46">
        <v>2</v>
      </c>
      <c r="B27" s="39"/>
      <c r="C27" s="40"/>
      <c r="D27" s="39"/>
      <c r="E27" s="39"/>
    </row>
    <row r="28" spans="1:5" ht="12.75" hidden="1">
      <c r="A28" s="46">
        <v>3</v>
      </c>
      <c r="B28" s="39"/>
      <c r="C28" s="39"/>
      <c r="D28" s="39"/>
      <c r="E28" s="39"/>
    </row>
    <row r="29" spans="1:5" ht="12.75" hidden="1">
      <c r="A29" s="46">
        <v>4</v>
      </c>
      <c r="B29" s="39"/>
      <c r="C29" s="39"/>
      <c r="D29" s="39"/>
      <c r="E29" s="39"/>
    </row>
    <row r="30" spans="1:5" ht="12.75" hidden="1">
      <c r="A30" s="46">
        <v>5</v>
      </c>
      <c r="B30" s="39"/>
      <c r="C30" s="39"/>
      <c r="D30" s="39"/>
      <c r="E30" s="39"/>
    </row>
    <row r="31" spans="1:5" ht="12.75" hidden="1">
      <c r="A31" s="41"/>
      <c r="B31" s="41" t="s">
        <v>53</v>
      </c>
      <c r="C31" s="41"/>
      <c r="D31" s="41"/>
      <c r="E31" s="41">
        <f>E27+E26+E28+E29+E30</f>
        <v>0</v>
      </c>
    </row>
    <row r="32" spans="1:5" ht="12.75" hidden="1">
      <c r="A32" s="47"/>
      <c r="B32" s="47"/>
      <c r="C32" s="47"/>
      <c r="D32" s="47"/>
      <c r="E32" s="47"/>
    </row>
    <row r="33" spans="1:5" ht="12.75" hidden="1">
      <c r="A33" s="42"/>
      <c r="B33" s="42"/>
      <c r="C33" s="42"/>
      <c r="D33" s="42"/>
      <c r="E33" s="42"/>
    </row>
    <row r="34" spans="1:5" ht="12.75" hidden="1">
      <c r="A34" s="43" t="s">
        <v>1</v>
      </c>
      <c r="B34" s="44" t="s">
        <v>47</v>
      </c>
      <c r="C34" s="44" t="s">
        <v>2</v>
      </c>
      <c r="D34" s="44" t="s">
        <v>48</v>
      </c>
      <c r="E34" s="44" t="s">
        <v>49</v>
      </c>
    </row>
    <row r="35" spans="1:5" ht="12.75" hidden="1">
      <c r="A35" s="38"/>
      <c r="B35" s="39"/>
      <c r="C35" s="40"/>
      <c r="D35" s="39"/>
      <c r="E35" s="39"/>
    </row>
    <row r="36" spans="1:5" ht="12.75" hidden="1">
      <c r="A36" s="41"/>
      <c r="B36" s="41" t="s">
        <v>53</v>
      </c>
      <c r="C36" s="41"/>
      <c r="D36" s="41"/>
      <c r="E36" s="41">
        <f>E35</f>
        <v>0</v>
      </c>
    </row>
    <row r="37" spans="1:5" ht="12.75" hidden="1">
      <c r="A37" s="47"/>
      <c r="B37" s="47"/>
      <c r="C37" s="47"/>
      <c r="D37" s="47"/>
      <c r="E37" s="47"/>
    </row>
    <row r="38" spans="1:5" ht="12.75" hidden="1">
      <c r="A38" s="42"/>
      <c r="B38" s="42"/>
      <c r="C38" s="42"/>
      <c r="D38" s="42"/>
      <c r="E38" s="42"/>
    </row>
    <row r="39" spans="1:5" ht="12.75" hidden="1">
      <c r="A39" s="43" t="s">
        <v>1</v>
      </c>
      <c r="B39" s="44" t="s">
        <v>47</v>
      </c>
      <c r="C39" s="44" t="s">
        <v>2</v>
      </c>
      <c r="D39" s="44" t="s">
        <v>48</v>
      </c>
      <c r="E39" s="44" t="s">
        <v>49</v>
      </c>
    </row>
    <row r="40" spans="1:5" ht="12.75" hidden="1">
      <c r="A40" s="48">
        <v>1</v>
      </c>
      <c r="B40" s="39"/>
      <c r="C40" s="40"/>
      <c r="D40" s="39"/>
      <c r="E40" s="39"/>
    </row>
    <row r="41" spans="1:5" ht="12.75" hidden="1">
      <c r="A41" s="48">
        <v>2</v>
      </c>
      <c r="B41" s="39"/>
      <c r="C41" s="40"/>
      <c r="D41" s="39"/>
      <c r="E41" s="39"/>
    </row>
    <row r="42" spans="1:5" ht="12.75" hidden="1">
      <c r="A42" s="48">
        <v>3</v>
      </c>
      <c r="B42" s="47"/>
      <c r="C42" s="47"/>
      <c r="D42" s="47"/>
      <c r="E42" s="47"/>
    </row>
    <row r="43" spans="1:5" ht="12.75" hidden="1">
      <c r="A43" s="41"/>
      <c r="B43" s="41" t="s">
        <v>53</v>
      </c>
      <c r="C43" s="41"/>
      <c r="D43" s="41"/>
      <c r="E43" s="41">
        <f>E40+E41+E42</f>
        <v>0</v>
      </c>
    </row>
    <row r="44" spans="1:5" ht="12.75" hidden="1">
      <c r="A44" s="47"/>
      <c r="B44" s="47"/>
      <c r="C44" s="47"/>
      <c r="D44" s="47"/>
      <c r="E44" s="47"/>
    </row>
    <row r="45" spans="1:5" ht="12.75" hidden="1">
      <c r="A45" s="42"/>
      <c r="B45" s="42"/>
      <c r="C45" s="42"/>
      <c r="D45" s="42"/>
      <c r="E45" s="42"/>
    </row>
    <row r="46" spans="1:5" ht="12.75" hidden="1">
      <c r="A46" s="43" t="s">
        <v>1</v>
      </c>
      <c r="B46" s="44" t="s">
        <v>47</v>
      </c>
      <c r="C46" s="44" t="s">
        <v>2</v>
      </c>
      <c r="D46" s="44" t="s">
        <v>48</v>
      </c>
      <c r="E46" s="44" t="s">
        <v>49</v>
      </c>
    </row>
    <row r="47" spans="1:5" ht="12.75" hidden="1">
      <c r="A47" s="38">
        <v>1</v>
      </c>
      <c r="B47" s="49"/>
      <c r="C47" s="38"/>
      <c r="D47" s="38"/>
      <c r="E47" s="38"/>
    </row>
    <row r="48" spans="1:5" ht="12.75" hidden="1">
      <c r="A48" s="38">
        <v>2</v>
      </c>
      <c r="B48" s="39"/>
      <c r="C48" s="39"/>
      <c r="D48" s="39"/>
      <c r="E48" s="39"/>
    </row>
    <row r="49" spans="1:5" ht="12.75" hidden="1">
      <c r="A49" s="38">
        <v>3</v>
      </c>
      <c r="B49" s="39"/>
      <c r="C49" s="39"/>
      <c r="D49" s="39"/>
      <c r="E49" s="39"/>
    </row>
    <row r="50" spans="1:5" ht="12.75" hidden="1">
      <c r="A50" s="41"/>
      <c r="B50" s="41" t="s">
        <v>53</v>
      </c>
      <c r="C50" s="41"/>
      <c r="D50" s="41"/>
      <c r="E50" s="41">
        <f>E47+E48+E49</f>
        <v>0</v>
      </c>
    </row>
    <row r="51" spans="1:5" ht="12.75" hidden="1">
      <c r="A51" s="42"/>
      <c r="B51" s="42"/>
      <c r="C51" s="42"/>
      <c r="D51" s="42"/>
      <c r="E51" s="42"/>
    </row>
    <row r="52" spans="1:5" ht="12.75" hidden="1">
      <c r="A52" s="43" t="s">
        <v>1</v>
      </c>
      <c r="B52" s="44" t="s">
        <v>47</v>
      </c>
      <c r="C52" s="44" t="s">
        <v>2</v>
      </c>
      <c r="D52" s="44" t="s">
        <v>48</v>
      </c>
      <c r="E52" s="44" t="s">
        <v>49</v>
      </c>
    </row>
    <row r="53" spans="1:5" ht="12.75" hidden="1">
      <c r="A53" s="38">
        <v>1</v>
      </c>
      <c r="B53" s="50"/>
      <c r="C53" s="39"/>
      <c r="D53" s="38"/>
      <c r="E53" s="38"/>
    </row>
    <row r="54" spans="1:5" ht="12.75" hidden="1">
      <c r="A54" s="38">
        <v>2</v>
      </c>
      <c r="B54" s="47"/>
      <c r="C54" s="47"/>
      <c r="D54" s="47"/>
      <c r="E54" s="47"/>
    </row>
    <row r="55" spans="1:5" ht="12.75" hidden="1">
      <c r="A55" s="41"/>
      <c r="B55" s="41" t="s">
        <v>53</v>
      </c>
      <c r="C55" s="41"/>
      <c r="D55" s="41"/>
      <c r="E55" s="41">
        <f>E53+E54</f>
        <v>0</v>
      </c>
    </row>
    <row r="56" spans="1:5" ht="12.75" hidden="1">
      <c r="A56" s="51"/>
      <c r="B56" s="51"/>
      <c r="C56" s="51"/>
      <c r="D56" s="51"/>
      <c r="E56" s="51"/>
    </row>
    <row r="57" spans="1:5" ht="12.75" hidden="1">
      <c r="A57" s="42"/>
      <c r="B57" s="42"/>
      <c r="C57" s="42"/>
      <c r="D57" s="42"/>
      <c r="E57" s="42"/>
    </row>
    <row r="58" spans="1:5" ht="12.75" hidden="1">
      <c r="A58" s="43" t="s">
        <v>1</v>
      </c>
      <c r="B58" s="44" t="s">
        <v>47</v>
      </c>
      <c r="C58" s="44" t="s">
        <v>2</v>
      </c>
      <c r="D58" s="44" t="s">
        <v>48</v>
      </c>
      <c r="E58" s="44" t="s">
        <v>49</v>
      </c>
    </row>
    <row r="59" spans="1:5" ht="12.75" hidden="1">
      <c r="A59" s="38">
        <v>1</v>
      </c>
      <c r="B59" s="52"/>
      <c r="C59" s="53"/>
      <c r="D59" s="52"/>
      <c r="E59" s="52"/>
    </row>
    <row r="60" spans="1:5" ht="12.75" hidden="1">
      <c r="A60" s="38">
        <v>2</v>
      </c>
      <c r="B60" s="47"/>
      <c r="C60" s="47"/>
      <c r="D60" s="47"/>
      <c r="E60" s="47"/>
    </row>
    <row r="61" spans="1:5" ht="12.75" hidden="1">
      <c r="A61" s="41"/>
      <c r="B61" s="41" t="s">
        <v>53</v>
      </c>
      <c r="C61" s="41"/>
      <c r="D61" s="41"/>
      <c r="E61" s="41">
        <f>E59+E60</f>
        <v>0</v>
      </c>
    </row>
    <row r="62" spans="1:5" ht="12.75" hidden="1">
      <c r="A62" s="51"/>
      <c r="B62" s="51"/>
      <c r="C62" s="51"/>
      <c r="D62" s="51"/>
      <c r="E62" s="51"/>
    </row>
    <row r="63" spans="1:5" ht="12.75" hidden="1">
      <c r="A63" s="51"/>
      <c r="B63" s="51"/>
      <c r="C63" s="51"/>
      <c r="D63" s="51"/>
      <c r="E63" s="51"/>
    </row>
    <row r="64" spans="1:5" ht="12.75" hidden="1">
      <c r="A64" s="51"/>
      <c r="B64" s="51"/>
      <c r="C64" s="51"/>
      <c r="D64" s="51"/>
      <c r="E64" s="51"/>
    </row>
    <row r="65" spans="1:5" ht="12.75" hidden="1">
      <c r="A65" s="51"/>
      <c r="B65" s="51"/>
      <c r="C65" s="51"/>
      <c r="D65" s="51"/>
      <c r="E65" s="51"/>
    </row>
    <row r="66" spans="1:5" ht="12.75" hidden="1">
      <c r="A66" s="51"/>
      <c r="B66" s="51"/>
      <c r="C66" s="51"/>
      <c r="D66" s="51"/>
      <c r="E66" s="51"/>
    </row>
    <row r="67" spans="1:5" ht="12.75" hidden="1">
      <c r="A67" s="54"/>
      <c r="B67" s="54" t="s">
        <v>66</v>
      </c>
      <c r="C67" s="54"/>
      <c r="D67" s="54"/>
      <c r="E67" s="54">
        <f>E10+E18+E23+E31+E36+E43+E50+E55</f>
        <v>59815.240000000005</v>
      </c>
    </row>
  </sheetData>
  <sheetProtection selectLockedCells="1" selectUnlockedCells="1"/>
  <mergeCells count="9">
    <mergeCell ref="A1:E1"/>
    <mergeCell ref="A12:E12"/>
    <mergeCell ref="A19:E19"/>
    <mergeCell ref="A24:E24"/>
    <mergeCell ref="A33:E33"/>
    <mergeCell ref="A38:E38"/>
    <mergeCell ref="A45:E45"/>
    <mergeCell ref="A51:E51"/>
    <mergeCell ref="A57:E57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2018-01-23T13:47:05Z</cp:lastPrinted>
  <dcterms:modified xsi:type="dcterms:W3CDTF">2018-04-02T11:06:55Z</dcterms:modified>
  <cp:category/>
  <cp:version/>
  <cp:contentType/>
  <cp:contentStatus/>
  <cp:revision>298</cp:revision>
</cp:coreProperties>
</file>